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단계\2024년 주요정보 공개\"/>
    </mc:Choice>
  </mc:AlternateContent>
  <xr:revisionPtr revIDLastSave="0" documentId="13_ncr:1_{849FF195-B34F-4D66-B24D-4EDB705C1E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(별첨1) 일반현황" sheetId="11" r:id="rId1"/>
    <sheet name="(별첨2) 총 매출액 현황" sheetId="12" r:id="rId2"/>
    <sheet name="(별첨3) 후원수당 지급총액 현황" sheetId="13" r:id="rId3"/>
    <sheet name="(별첨4) 후원수당 지급분포도(상위 1% 미만 판매원)" sheetId="14" r:id="rId4"/>
    <sheet name="(별첨5) 등록 판매원과 후원수당 수령 판매원 현황" sheetId="15" r:id="rId5"/>
    <sheet name="(별첨6) 후원수당 수령 판매원의 평균 수령액" sheetId="16" r:id="rId6"/>
    <sheet name="(별첨7) 후원수당 금액수준별 지급분포도" sheetId="17" r:id="rId7"/>
    <sheet name="(별첨8) 상위 5개 매출품목" sheetId="18" r:id="rId8"/>
  </sheets>
  <externalReferences>
    <externalReference r:id="rId9"/>
  </externalReferences>
  <definedNames>
    <definedName name="_xlnm.Print_Area" localSheetId="1">'(별첨2) 총 매출액 현황'!$A$1:$F$132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7" i="17" l="1"/>
  <c r="K117" i="17"/>
  <c r="J117" i="17"/>
  <c r="I117" i="17"/>
  <c r="H117" i="17"/>
  <c r="G117" i="17"/>
  <c r="F117" i="17"/>
  <c r="E117" i="17"/>
  <c r="D117" i="17"/>
  <c r="C117" i="17"/>
  <c r="D128" i="16"/>
  <c r="C128" i="16"/>
  <c r="E128" i="16" s="1"/>
  <c r="G127" i="16"/>
  <c r="F127" i="16"/>
  <c r="G126" i="16"/>
  <c r="F126" i="16"/>
  <c r="G125" i="16"/>
  <c r="F125" i="16"/>
  <c r="H125" i="16" s="1"/>
  <c r="I125" i="16" s="1"/>
  <c r="G124" i="16"/>
  <c r="H124" i="16" s="1"/>
  <c r="I124" i="16" s="1"/>
  <c r="F124" i="16"/>
  <c r="G123" i="16"/>
  <c r="F123" i="16"/>
  <c r="H123" i="16" s="1"/>
  <c r="I123" i="16" s="1"/>
  <c r="G122" i="16"/>
  <c r="F122" i="16"/>
  <c r="G121" i="16"/>
  <c r="F121" i="16"/>
  <c r="G120" i="16"/>
  <c r="F120" i="16"/>
  <c r="G119" i="16"/>
  <c r="F119" i="16"/>
  <c r="H119" i="16" s="1"/>
  <c r="I119" i="16" s="1"/>
  <c r="G118" i="16"/>
  <c r="F118" i="16"/>
  <c r="H118" i="16" s="1"/>
  <c r="I118" i="16" s="1"/>
  <c r="I117" i="16"/>
  <c r="G117" i="16"/>
  <c r="F117" i="16"/>
  <c r="I116" i="16"/>
  <c r="G115" i="16"/>
  <c r="F115" i="16"/>
  <c r="H115" i="16" s="1"/>
  <c r="E115" i="16"/>
  <c r="E114" i="16"/>
  <c r="I114" i="16" s="1"/>
  <c r="E113" i="16"/>
  <c r="I113" i="16" s="1"/>
  <c r="G112" i="16"/>
  <c r="F112" i="16"/>
  <c r="H112" i="16" s="1"/>
  <c r="I112" i="16" s="1"/>
  <c r="E112" i="16"/>
  <c r="G111" i="16"/>
  <c r="F111" i="16"/>
  <c r="H111" i="16" s="1"/>
  <c r="E111" i="16"/>
  <c r="G110" i="16"/>
  <c r="F110" i="16"/>
  <c r="H110" i="16" s="1"/>
  <c r="E110" i="16"/>
  <c r="I110" i="16" s="1"/>
  <c r="G109" i="16"/>
  <c r="F109" i="16"/>
  <c r="H109" i="16" s="1"/>
  <c r="E109" i="16"/>
  <c r="I109" i="16" s="1"/>
  <c r="G108" i="16"/>
  <c r="F108" i="16"/>
  <c r="H108" i="16" s="1"/>
  <c r="I108" i="16" s="1"/>
  <c r="E108" i="16"/>
  <c r="E107" i="16"/>
  <c r="I107" i="16" s="1"/>
  <c r="G106" i="16"/>
  <c r="H106" i="16" s="1"/>
  <c r="I106" i="16" s="1"/>
  <c r="F106" i="16"/>
  <c r="E106" i="16"/>
  <c r="G105" i="16"/>
  <c r="F105" i="16"/>
  <c r="H105" i="16" s="1"/>
  <c r="E105" i="16"/>
  <c r="I105" i="16" s="1"/>
  <c r="H104" i="16"/>
  <c r="E104" i="16"/>
  <c r="I104" i="16" s="1"/>
  <c r="I103" i="16"/>
  <c r="G103" i="16"/>
  <c r="F103" i="16"/>
  <c r="H103" i="16" s="1"/>
  <c r="E103" i="16"/>
  <c r="G102" i="16"/>
  <c r="F102" i="16"/>
  <c r="H102" i="16" s="1"/>
  <c r="E102" i="16"/>
  <c r="I102" i="16" s="1"/>
  <c r="G101" i="16"/>
  <c r="F101" i="16"/>
  <c r="E101" i="16"/>
  <c r="G100" i="16"/>
  <c r="F100" i="16"/>
  <c r="H100" i="16" s="1"/>
  <c r="E100" i="16"/>
  <c r="I100" i="16" s="1"/>
  <c r="G99" i="16"/>
  <c r="F99" i="16"/>
  <c r="E99" i="16"/>
  <c r="G98" i="16"/>
  <c r="F98" i="16"/>
  <c r="H98" i="16" s="1"/>
  <c r="E98" i="16"/>
  <c r="I98" i="16" s="1"/>
  <c r="G97" i="16"/>
  <c r="F97" i="16"/>
  <c r="H97" i="16" s="1"/>
  <c r="E97" i="16"/>
  <c r="H96" i="16"/>
  <c r="E96" i="16"/>
  <c r="I96" i="16" s="1"/>
  <c r="G95" i="16"/>
  <c r="F95" i="16"/>
  <c r="E95" i="16"/>
  <c r="G94" i="16"/>
  <c r="F94" i="16"/>
  <c r="E94" i="16"/>
  <c r="G93" i="16"/>
  <c r="F93" i="16"/>
  <c r="H93" i="16" s="1"/>
  <c r="I93" i="16" s="1"/>
  <c r="E93" i="16"/>
  <c r="H92" i="16"/>
  <c r="E92" i="16"/>
  <c r="I92" i="16" s="1"/>
  <c r="G91" i="16"/>
  <c r="F91" i="16"/>
  <c r="H91" i="16" s="1"/>
  <c r="E91" i="16"/>
  <c r="I91" i="16" s="1"/>
  <c r="E90" i="16"/>
  <c r="I90" i="16" s="1"/>
  <c r="E89" i="16"/>
  <c r="I89" i="16" s="1"/>
  <c r="G88" i="16"/>
  <c r="F88" i="16"/>
  <c r="H88" i="16" s="1"/>
  <c r="E88" i="16"/>
  <c r="I88" i="16" s="1"/>
  <c r="H87" i="16"/>
  <c r="E87" i="16"/>
  <c r="I87" i="16" s="1"/>
  <c r="H86" i="16"/>
  <c r="E86" i="16"/>
  <c r="I86" i="16" s="1"/>
  <c r="G85" i="16"/>
  <c r="F85" i="16"/>
  <c r="H85" i="16" s="1"/>
  <c r="E85" i="16"/>
  <c r="I85" i="16" s="1"/>
  <c r="G84" i="16"/>
  <c r="F84" i="16"/>
  <c r="H84" i="16" s="1"/>
  <c r="E84" i="16"/>
  <c r="G83" i="16"/>
  <c r="F83" i="16"/>
  <c r="H83" i="16" s="1"/>
  <c r="I83" i="16" s="1"/>
  <c r="E83" i="16"/>
  <c r="G82" i="16"/>
  <c r="F82" i="16"/>
  <c r="H82" i="16" s="1"/>
  <c r="E82" i="16"/>
  <c r="G81" i="16"/>
  <c r="F81" i="16"/>
  <c r="E81" i="16"/>
  <c r="G80" i="16"/>
  <c r="F80" i="16"/>
  <c r="H80" i="16" s="1"/>
  <c r="E80" i="16"/>
  <c r="I80" i="16" s="1"/>
  <c r="G79" i="16"/>
  <c r="F79" i="16"/>
  <c r="H79" i="16" s="1"/>
  <c r="I79" i="16" s="1"/>
  <c r="E79" i="16"/>
  <c r="G78" i="16"/>
  <c r="F78" i="16"/>
  <c r="H78" i="16" s="1"/>
  <c r="E78" i="16"/>
  <c r="I78" i="16" s="1"/>
  <c r="H77" i="16"/>
  <c r="E77" i="16"/>
  <c r="I77" i="16" s="1"/>
  <c r="I76" i="16"/>
  <c r="E76" i="16"/>
  <c r="G75" i="16"/>
  <c r="F75" i="16"/>
  <c r="H75" i="16" s="1"/>
  <c r="E75" i="16"/>
  <c r="I75" i="16" s="1"/>
  <c r="G74" i="16"/>
  <c r="F74" i="16"/>
  <c r="H74" i="16" s="1"/>
  <c r="I74" i="16" s="1"/>
  <c r="E74" i="16"/>
  <c r="H73" i="16"/>
  <c r="E73" i="16"/>
  <c r="I73" i="16" s="1"/>
  <c r="G72" i="16"/>
  <c r="F72" i="16"/>
  <c r="H72" i="16" s="1"/>
  <c r="E72" i="16"/>
  <c r="I72" i="16" s="1"/>
  <c r="H71" i="16"/>
  <c r="I71" i="16" s="1"/>
  <c r="G71" i="16"/>
  <c r="F71" i="16"/>
  <c r="E71" i="16"/>
  <c r="G70" i="16"/>
  <c r="F70" i="16"/>
  <c r="H70" i="16" s="1"/>
  <c r="E70" i="16"/>
  <c r="G69" i="16"/>
  <c r="F69" i="16"/>
  <c r="H69" i="16" s="1"/>
  <c r="I69" i="16" s="1"/>
  <c r="E69" i="16"/>
  <c r="G68" i="16"/>
  <c r="F68" i="16"/>
  <c r="H68" i="16" s="1"/>
  <c r="E68" i="16"/>
  <c r="H67" i="16"/>
  <c r="I67" i="16" s="1"/>
  <c r="G67" i="16"/>
  <c r="F67" i="16"/>
  <c r="E67" i="16"/>
  <c r="G66" i="16"/>
  <c r="F66" i="16"/>
  <c r="H66" i="16" s="1"/>
  <c r="E66" i="16"/>
  <c r="I66" i="16" s="1"/>
  <c r="G65" i="16"/>
  <c r="F65" i="16"/>
  <c r="E65" i="16"/>
  <c r="H64" i="16"/>
  <c r="E64" i="16"/>
  <c r="I64" i="16" s="1"/>
  <c r="H63" i="16"/>
  <c r="I63" i="16" s="1"/>
  <c r="G63" i="16"/>
  <c r="F63" i="16"/>
  <c r="E63" i="16"/>
  <c r="E62" i="16"/>
  <c r="I62" i="16" s="1"/>
  <c r="H61" i="16"/>
  <c r="E61" i="16"/>
  <c r="I61" i="16" s="1"/>
  <c r="E60" i="16"/>
  <c r="I60" i="16" s="1"/>
  <c r="G59" i="16"/>
  <c r="F59" i="16"/>
  <c r="E59" i="16"/>
  <c r="G58" i="16"/>
  <c r="F58" i="16"/>
  <c r="H58" i="16" s="1"/>
  <c r="E58" i="16"/>
  <c r="I58" i="16" s="1"/>
  <c r="G57" i="16"/>
  <c r="H57" i="16" s="1"/>
  <c r="I57" i="16" s="1"/>
  <c r="F57" i="16"/>
  <c r="E57" i="16"/>
  <c r="G56" i="16"/>
  <c r="F56" i="16"/>
  <c r="H56" i="16" s="1"/>
  <c r="E56" i="16"/>
  <c r="G55" i="16"/>
  <c r="F55" i="16"/>
  <c r="E55" i="16"/>
  <c r="G54" i="16"/>
  <c r="F54" i="16"/>
  <c r="H54" i="16" s="1"/>
  <c r="E54" i="16"/>
  <c r="I54" i="16" s="1"/>
  <c r="G53" i="16"/>
  <c r="F53" i="16"/>
  <c r="H53" i="16" s="1"/>
  <c r="I53" i="16" s="1"/>
  <c r="E53" i="16"/>
  <c r="E52" i="16"/>
  <c r="I52" i="16" s="1"/>
  <c r="G51" i="16"/>
  <c r="F51" i="16"/>
  <c r="H51" i="16" s="1"/>
  <c r="I51" i="16" s="1"/>
  <c r="E51" i="16"/>
  <c r="G50" i="16"/>
  <c r="F50" i="16"/>
  <c r="E50" i="16"/>
  <c r="G49" i="16"/>
  <c r="F49" i="16"/>
  <c r="E49" i="16"/>
  <c r="G48" i="16"/>
  <c r="F48" i="16"/>
  <c r="E48" i="16"/>
  <c r="G47" i="16"/>
  <c r="F47" i="16"/>
  <c r="H47" i="16" s="1"/>
  <c r="I47" i="16" s="1"/>
  <c r="E47" i="16"/>
  <c r="G46" i="16"/>
  <c r="F46" i="16"/>
  <c r="H46" i="16" s="1"/>
  <c r="E46" i="16"/>
  <c r="G45" i="16"/>
  <c r="F45" i="16"/>
  <c r="H45" i="16" s="1"/>
  <c r="E45" i="16"/>
  <c r="I45" i="16" s="1"/>
  <c r="G44" i="16"/>
  <c r="F44" i="16"/>
  <c r="H44" i="16" s="1"/>
  <c r="E44" i="16"/>
  <c r="I44" i="16" s="1"/>
  <c r="G43" i="16"/>
  <c r="F43" i="16"/>
  <c r="H43" i="16" s="1"/>
  <c r="I43" i="16" s="1"/>
  <c r="E43" i="16"/>
  <c r="G42" i="16"/>
  <c r="F42" i="16"/>
  <c r="H42" i="16" s="1"/>
  <c r="E42" i="16"/>
  <c r="G41" i="16"/>
  <c r="F41" i="16"/>
  <c r="E41" i="16"/>
  <c r="H40" i="16"/>
  <c r="E40" i="16"/>
  <c r="I40" i="16" s="1"/>
  <c r="G39" i="16"/>
  <c r="F39" i="16"/>
  <c r="H39" i="16" s="1"/>
  <c r="E39" i="16"/>
  <c r="G38" i="16"/>
  <c r="F38" i="16"/>
  <c r="H38" i="16" s="1"/>
  <c r="I38" i="16" s="1"/>
  <c r="E38" i="16"/>
  <c r="G37" i="16"/>
  <c r="F37" i="16"/>
  <c r="H37" i="16" s="1"/>
  <c r="E37" i="16"/>
  <c r="I37" i="16" s="1"/>
  <c r="G36" i="16"/>
  <c r="F36" i="16"/>
  <c r="H36" i="16" s="1"/>
  <c r="I36" i="16" s="1"/>
  <c r="E36" i="16"/>
  <c r="G35" i="16"/>
  <c r="F35" i="16"/>
  <c r="E35" i="16"/>
  <c r="G34" i="16"/>
  <c r="F34" i="16"/>
  <c r="H34" i="16" s="1"/>
  <c r="I34" i="16" s="1"/>
  <c r="E34" i="16"/>
  <c r="E33" i="16"/>
  <c r="I33" i="16" s="1"/>
  <c r="G32" i="16"/>
  <c r="F32" i="16"/>
  <c r="H32" i="16" s="1"/>
  <c r="E32" i="16"/>
  <c r="G31" i="16"/>
  <c r="F31" i="16"/>
  <c r="H31" i="16" s="1"/>
  <c r="E31" i="16"/>
  <c r="I31" i="16" s="1"/>
  <c r="G30" i="16"/>
  <c r="F30" i="16"/>
  <c r="H30" i="16" s="1"/>
  <c r="I30" i="16" s="1"/>
  <c r="E30" i="16"/>
  <c r="G29" i="16"/>
  <c r="F29" i="16"/>
  <c r="H29" i="16" s="1"/>
  <c r="E29" i="16"/>
  <c r="G28" i="16"/>
  <c r="F28" i="16"/>
  <c r="H28" i="16" s="1"/>
  <c r="E28" i="16"/>
  <c r="G27" i="16"/>
  <c r="F27" i="16"/>
  <c r="H27" i="16" s="1"/>
  <c r="E27" i="16"/>
  <c r="I27" i="16" s="1"/>
  <c r="G26" i="16"/>
  <c r="F26" i="16"/>
  <c r="H26" i="16" s="1"/>
  <c r="I26" i="16" s="1"/>
  <c r="E26" i="16"/>
  <c r="G25" i="16"/>
  <c r="F25" i="16"/>
  <c r="E25" i="16"/>
  <c r="G24" i="16"/>
  <c r="F24" i="16"/>
  <c r="H24" i="16" s="1"/>
  <c r="E24" i="16"/>
  <c r="I24" i="16" s="1"/>
  <c r="G23" i="16"/>
  <c r="F23" i="16"/>
  <c r="H23" i="16" s="1"/>
  <c r="E23" i="16"/>
  <c r="G22" i="16"/>
  <c r="F22" i="16"/>
  <c r="H22" i="16" s="1"/>
  <c r="I22" i="16" s="1"/>
  <c r="E22" i="16"/>
  <c r="G21" i="16"/>
  <c r="F21" i="16"/>
  <c r="E21" i="16"/>
  <c r="G20" i="16"/>
  <c r="F20" i="16"/>
  <c r="H20" i="16" s="1"/>
  <c r="E20" i="16"/>
  <c r="I20" i="16" s="1"/>
  <c r="G19" i="16"/>
  <c r="F19" i="16"/>
  <c r="E19" i="16"/>
  <c r="G18" i="16"/>
  <c r="F18" i="16"/>
  <c r="H18" i="16" s="1"/>
  <c r="I18" i="16" s="1"/>
  <c r="E18" i="16"/>
  <c r="G17" i="16"/>
  <c r="F17" i="16"/>
  <c r="H17" i="16" s="1"/>
  <c r="E17" i="16"/>
  <c r="I17" i="16" s="1"/>
  <c r="G16" i="16"/>
  <c r="F16" i="16"/>
  <c r="E16" i="16"/>
  <c r="G15" i="16"/>
  <c r="F15" i="16"/>
  <c r="H15" i="16" s="1"/>
  <c r="E15" i="16"/>
  <c r="I15" i="16" s="1"/>
  <c r="G14" i="16"/>
  <c r="F14" i="16"/>
  <c r="E14" i="16"/>
  <c r="G13" i="16"/>
  <c r="F13" i="16"/>
  <c r="H13" i="16" s="1"/>
  <c r="E13" i="16"/>
  <c r="I13" i="16" s="1"/>
  <c r="G12" i="16"/>
  <c r="F12" i="16"/>
  <c r="H12" i="16" s="1"/>
  <c r="E12" i="16"/>
  <c r="G11" i="16"/>
  <c r="F11" i="16"/>
  <c r="H11" i="16" s="1"/>
  <c r="E11" i="16"/>
  <c r="I11" i="16" s="1"/>
  <c r="G10" i="16"/>
  <c r="F10" i="16"/>
  <c r="H10" i="16" s="1"/>
  <c r="I10" i="16" s="1"/>
  <c r="E10" i="16"/>
  <c r="G9" i="16"/>
  <c r="F9" i="16"/>
  <c r="H9" i="16" s="1"/>
  <c r="E9" i="16"/>
  <c r="G8" i="16"/>
  <c r="F8" i="16"/>
  <c r="H8" i="16" s="1"/>
  <c r="E8" i="16"/>
  <c r="G7" i="16"/>
  <c r="F7" i="16"/>
  <c r="H7" i="16" s="1"/>
  <c r="E7" i="16"/>
  <c r="I7" i="16" s="1"/>
  <c r="G6" i="16"/>
  <c r="F6" i="16"/>
  <c r="E6" i="16"/>
  <c r="D128" i="15"/>
  <c r="D130" i="15" s="1"/>
  <c r="C128" i="15"/>
  <c r="C130" i="15" s="1"/>
  <c r="F127" i="15"/>
  <c r="H127" i="15" s="1"/>
  <c r="E127" i="15"/>
  <c r="G127" i="15" s="1"/>
  <c r="F126" i="15"/>
  <c r="H126" i="15" s="1"/>
  <c r="E126" i="15"/>
  <c r="G126" i="15" s="1"/>
  <c r="G125" i="15"/>
  <c r="F125" i="15"/>
  <c r="H125" i="15" s="1"/>
  <c r="E125" i="15"/>
  <c r="F124" i="15"/>
  <c r="H124" i="15" s="1"/>
  <c r="E124" i="15"/>
  <c r="G124" i="15" s="1"/>
  <c r="F123" i="15"/>
  <c r="H123" i="15" s="1"/>
  <c r="E123" i="15"/>
  <c r="G123" i="15" s="1"/>
  <c r="F122" i="15"/>
  <c r="H122" i="15" s="1"/>
  <c r="E122" i="15"/>
  <c r="G122" i="15" s="1"/>
  <c r="F121" i="15"/>
  <c r="H121" i="15" s="1"/>
  <c r="E121" i="15"/>
  <c r="G121" i="15" s="1"/>
  <c r="G120" i="15"/>
  <c r="F120" i="15"/>
  <c r="H120" i="15" s="1"/>
  <c r="E120" i="15"/>
  <c r="F119" i="15"/>
  <c r="H119" i="15" s="1"/>
  <c r="E119" i="15"/>
  <c r="G119" i="15" s="1"/>
  <c r="F118" i="15"/>
  <c r="H118" i="15" s="1"/>
  <c r="E118" i="15"/>
  <c r="G118" i="15" s="1"/>
  <c r="F117" i="15"/>
  <c r="H117" i="15" s="1"/>
  <c r="E117" i="15"/>
  <c r="G117" i="15" s="1"/>
  <c r="H116" i="15"/>
  <c r="G116" i="15"/>
  <c r="F115" i="15"/>
  <c r="H115" i="15" s="1"/>
  <c r="E115" i="15"/>
  <c r="G115" i="15" s="1"/>
  <c r="H114" i="15"/>
  <c r="G114" i="15"/>
  <c r="H113" i="15"/>
  <c r="G113" i="15"/>
  <c r="F112" i="15"/>
  <c r="H112" i="15" s="1"/>
  <c r="E112" i="15"/>
  <c r="G112" i="15" s="1"/>
  <c r="H111" i="15"/>
  <c r="F111" i="15"/>
  <c r="E111" i="15"/>
  <c r="G111" i="15" s="1"/>
  <c r="F110" i="15"/>
  <c r="H110" i="15" s="1"/>
  <c r="E110" i="15"/>
  <c r="G110" i="15" s="1"/>
  <c r="F109" i="15"/>
  <c r="H109" i="15" s="1"/>
  <c r="E109" i="15"/>
  <c r="G109" i="15" s="1"/>
  <c r="H108" i="15"/>
  <c r="F108" i="15"/>
  <c r="E108" i="15"/>
  <c r="G108" i="15" s="1"/>
  <c r="H107" i="15"/>
  <c r="G107" i="15"/>
  <c r="F106" i="15"/>
  <c r="H106" i="15" s="1"/>
  <c r="E106" i="15"/>
  <c r="G106" i="15" s="1"/>
  <c r="F105" i="15"/>
  <c r="H105" i="15" s="1"/>
  <c r="E105" i="15"/>
  <c r="G105" i="15" s="1"/>
  <c r="H104" i="15"/>
  <c r="G104" i="15"/>
  <c r="G103" i="15"/>
  <c r="F103" i="15"/>
  <c r="H103" i="15" s="1"/>
  <c r="E103" i="15"/>
  <c r="F102" i="15"/>
  <c r="H102" i="15" s="1"/>
  <c r="E102" i="15"/>
  <c r="G102" i="15" s="1"/>
  <c r="F101" i="15"/>
  <c r="H101" i="15" s="1"/>
  <c r="E101" i="15"/>
  <c r="G101" i="15" s="1"/>
  <c r="H100" i="15"/>
  <c r="F100" i="15"/>
  <c r="E100" i="15"/>
  <c r="G100" i="15" s="1"/>
  <c r="F99" i="15"/>
  <c r="H99" i="15" s="1"/>
  <c r="E99" i="15"/>
  <c r="G99" i="15" s="1"/>
  <c r="H98" i="15"/>
  <c r="G98" i="15"/>
  <c r="F98" i="15"/>
  <c r="E98" i="15"/>
  <c r="F97" i="15"/>
  <c r="H97" i="15" s="1"/>
  <c r="E97" i="15"/>
  <c r="G97" i="15" s="1"/>
  <c r="H96" i="15"/>
  <c r="G96" i="15"/>
  <c r="F95" i="15"/>
  <c r="H95" i="15" s="1"/>
  <c r="E95" i="15"/>
  <c r="G95" i="15" s="1"/>
  <c r="F94" i="15"/>
  <c r="H94" i="15" s="1"/>
  <c r="E94" i="15"/>
  <c r="G94" i="15" s="1"/>
  <c r="F93" i="15"/>
  <c r="H93" i="15" s="1"/>
  <c r="E93" i="15"/>
  <c r="G93" i="15" s="1"/>
  <c r="H92" i="15"/>
  <c r="G92" i="15"/>
  <c r="F91" i="15"/>
  <c r="H91" i="15" s="1"/>
  <c r="E91" i="15"/>
  <c r="G91" i="15" s="1"/>
  <c r="H90" i="15"/>
  <c r="G90" i="15"/>
  <c r="H89" i="15"/>
  <c r="G89" i="15"/>
  <c r="F88" i="15"/>
  <c r="H88" i="15" s="1"/>
  <c r="E88" i="15"/>
  <c r="G88" i="15" s="1"/>
  <c r="H87" i="15"/>
  <c r="G87" i="15"/>
  <c r="H86" i="15"/>
  <c r="G86" i="15"/>
  <c r="F85" i="15"/>
  <c r="H85" i="15" s="1"/>
  <c r="E85" i="15"/>
  <c r="G85" i="15" s="1"/>
  <c r="F84" i="15"/>
  <c r="H84" i="15" s="1"/>
  <c r="E84" i="15"/>
  <c r="G84" i="15" s="1"/>
  <c r="F83" i="15"/>
  <c r="H83" i="15" s="1"/>
  <c r="E83" i="15"/>
  <c r="G83" i="15" s="1"/>
  <c r="F82" i="15"/>
  <c r="H82" i="15" s="1"/>
  <c r="E82" i="15"/>
  <c r="G82" i="15" s="1"/>
  <c r="F81" i="15"/>
  <c r="H81" i="15" s="1"/>
  <c r="E81" i="15"/>
  <c r="G81" i="15" s="1"/>
  <c r="F80" i="15"/>
  <c r="H80" i="15" s="1"/>
  <c r="E80" i="15"/>
  <c r="G80" i="15" s="1"/>
  <c r="F79" i="15"/>
  <c r="H79" i="15" s="1"/>
  <c r="E79" i="15"/>
  <c r="G79" i="15" s="1"/>
  <c r="F78" i="15"/>
  <c r="H78" i="15" s="1"/>
  <c r="E78" i="15"/>
  <c r="G78" i="15" s="1"/>
  <c r="H77" i="15"/>
  <c r="G77" i="15"/>
  <c r="H76" i="15"/>
  <c r="G76" i="15"/>
  <c r="F75" i="15"/>
  <c r="H75" i="15" s="1"/>
  <c r="E75" i="15"/>
  <c r="G75" i="15" s="1"/>
  <c r="F74" i="15"/>
  <c r="H74" i="15" s="1"/>
  <c r="E74" i="15"/>
  <c r="G74" i="15" s="1"/>
  <c r="H73" i="15"/>
  <c r="G73" i="15"/>
  <c r="F72" i="15"/>
  <c r="H72" i="15" s="1"/>
  <c r="E72" i="15"/>
  <c r="G72" i="15" s="1"/>
  <c r="F71" i="15"/>
  <c r="H71" i="15" s="1"/>
  <c r="E71" i="15"/>
  <c r="G71" i="15" s="1"/>
  <c r="F70" i="15"/>
  <c r="H70" i="15" s="1"/>
  <c r="E70" i="15"/>
  <c r="G70" i="15" s="1"/>
  <c r="F69" i="15"/>
  <c r="H69" i="15" s="1"/>
  <c r="E69" i="15"/>
  <c r="G69" i="15" s="1"/>
  <c r="F68" i="15"/>
  <c r="H68" i="15" s="1"/>
  <c r="E68" i="15"/>
  <c r="G68" i="15" s="1"/>
  <c r="H67" i="15"/>
  <c r="F67" i="15"/>
  <c r="E67" i="15"/>
  <c r="G67" i="15" s="1"/>
  <c r="F66" i="15"/>
  <c r="H66" i="15" s="1"/>
  <c r="E66" i="15"/>
  <c r="G66" i="15" s="1"/>
  <c r="F65" i="15"/>
  <c r="H65" i="15" s="1"/>
  <c r="E65" i="15"/>
  <c r="G65" i="15" s="1"/>
  <c r="H64" i="15"/>
  <c r="G64" i="15"/>
  <c r="G63" i="15"/>
  <c r="F63" i="15"/>
  <c r="H63" i="15" s="1"/>
  <c r="E63" i="15"/>
  <c r="H62" i="15"/>
  <c r="G62" i="15"/>
  <c r="H61" i="15"/>
  <c r="G61" i="15"/>
  <c r="H60" i="15"/>
  <c r="G60" i="15"/>
  <c r="F59" i="15"/>
  <c r="H59" i="15" s="1"/>
  <c r="E59" i="15"/>
  <c r="G59" i="15" s="1"/>
  <c r="F58" i="15"/>
  <c r="H58" i="15" s="1"/>
  <c r="E58" i="15"/>
  <c r="G58" i="15" s="1"/>
  <c r="F57" i="15"/>
  <c r="H57" i="15" s="1"/>
  <c r="E57" i="15"/>
  <c r="G57" i="15" s="1"/>
  <c r="H56" i="15"/>
  <c r="G56" i="15"/>
  <c r="F56" i="15"/>
  <c r="E56" i="15"/>
  <c r="F55" i="15"/>
  <c r="H55" i="15" s="1"/>
  <c r="E55" i="15"/>
  <c r="G55" i="15" s="1"/>
  <c r="F54" i="15"/>
  <c r="H54" i="15" s="1"/>
  <c r="E54" i="15"/>
  <c r="G54" i="15" s="1"/>
  <c r="F53" i="15"/>
  <c r="H53" i="15" s="1"/>
  <c r="E53" i="15"/>
  <c r="G53" i="15" s="1"/>
  <c r="H52" i="15"/>
  <c r="G52" i="15"/>
  <c r="G51" i="15"/>
  <c r="F51" i="15"/>
  <c r="H51" i="15" s="1"/>
  <c r="E51" i="15"/>
  <c r="F50" i="15"/>
  <c r="H50" i="15" s="1"/>
  <c r="E50" i="15"/>
  <c r="G50" i="15" s="1"/>
  <c r="F49" i="15"/>
  <c r="H49" i="15" s="1"/>
  <c r="E49" i="15"/>
  <c r="G49" i="15" s="1"/>
  <c r="H48" i="15"/>
  <c r="F48" i="15"/>
  <c r="E48" i="15"/>
  <c r="G48" i="15" s="1"/>
  <c r="F47" i="15"/>
  <c r="H47" i="15" s="1"/>
  <c r="E47" i="15"/>
  <c r="G47" i="15" s="1"/>
  <c r="H46" i="15"/>
  <c r="F46" i="15"/>
  <c r="E46" i="15"/>
  <c r="G46" i="15" s="1"/>
  <c r="F45" i="15"/>
  <c r="H45" i="15" s="1"/>
  <c r="E45" i="15"/>
  <c r="G45" i="15" s="1"/>
  <c r="F44" i="15"/>
  <c r="H44" i="15" s="1"/>
  <c r="E44" i="15"/>
  <c r="G44" i="15" s="1"/>
  <c r="F43" i="15"/>
  <c r="H43" i="15" s="1"/>
  <c r="E43" i="15"/>
  <c r="G43" i="15" s="1"/>
  <c r="F42" i="15"/>
  <c r="H42" i="15" s="1"/>
  <c r="E42" i="15"/>
  <c r="G42" i="15" s="1"/>
  <c r="H41" i="15"/>
  <c r="G41" i="15"/>
  <c r="F41" i="15"/>
  <c r="E41" i="15"/>
  <c r="H40" i="15"/>
  <c r="G40" i="15"/>
  <c r="F39" i="15"/>
  <c r="H39" i="15" s="1"/>
  <c r="E39" i="15"/>
  <c r="G39" i="15" s="1"/>
  <c r="F38" i="15"/>
  <c r="H38" i="15" s="1"/>
  <c r="E38" i="15"/>
  <c r="G38" i="15" s="1"/>
  <c r="F37" i="15"/>
  <c r="H37" i="15" s="1"/>
  <c r="E37" i="15"/>
  <c r="G37" i="15" s="1"/>
  <c r="F36" i="15"/>
  <c r="H36" i="15" s="1"/>
  <c r="E36" i="15"/>
  <c r="G36" i="15" s="1"/>
  <c r="H35" i="15"/>
  <c r="G35" i="15"/>
  <c r="F35" i="15"/>
  <c r="E35" i="15"/>
  <c r="F34" i="15"/>
  <c r="H34" i="15" s="1"/>
  <c r="E34" i="15"/>
  <c r="G34" i="15" s="1"/>
  <c r="H33" i="15"/>
  <c r="G33" i="15"/>
  <c r="F32" i="15"/>
  <c r="H32" i="15" s="1"/>
  <c r="E32" i="15"/>
  <c r="G32" i="15" s="1"/>
  <c r="F31" i="15"/>
  <c r="H31" i="15" s="1"/>
  <c r="E31" i="15"/>
  <c r="G31" i="15" s="1"/>
  <c r="H30" i="15"/>
  <c r="F30" i="15"/>
  <c r="E30" i="15"/>
  <c r="G30" i="15" s="1"/>
  <c r="F29" i="15"/>
  <c r="H29" i="15" s="1"/>
  <c r="E29" i="15"/>
  <c r="G29" i="15" s="1"/>
  <c r="F28" i="15"/>
  <c r="H28" i="15" s="1"/>
  <c r="E28" i="15"/>
  <c r="G28" i="15" s="1"/>
  <c r="F27" i="15"/>
  <c r="H27" i="15" s="1"/>
  <c r="E27" i="15"/>
  <c r="G27" i="15" s="1"/>
  <c r="F26" i="15"/>
  <c r="H26" i="15" s="1"/>
  <c r="E26" i="15"/>
  <c r="G26" i="15" s="1"/>
  <c r="H25" i="15"/>
  <c r="F25" i="15"/>
  <c r="E25" i="15"/>
  <c r="G25" i="15" s="1"/>
  <c r="F24" i="15"/>
  <c r="H24" i="15" s="1"/>
  <c r="E24" i="15"/>
  <c r="G24" i="15" s="1"/>
  <c r="F23" i="15"/>
  <c r="H23" i="15" s="1"/>
  <c r="E23" i="15"/>
  <c r="G23" i="15" s="1"/>
  <c r="F22" i="15"/>
  <c r="H22" i="15" s="1"/>
  <c r="E22" i="15"/>
  <c r="G22" i="15" s="1"/>
  <c r="F21" i="15"/>
  <c r="H21" i="15" s="1"/>
  <c r="E21" i="15"/>
  <c r="G21" i="15" s="1"/>
  <c r="H20" i="15"/>
  <c r="G20" i="15"/>
  <c r="F20" i="15"/>
  <c r="E20" i="15"/>
  <c r="F19" i="15"/>
  <c r="H19" i="15" s="1"/>
  <c r="E19" i="15"/>
  <c r="G19" i="15" s="1"/>
  <c r="F18" i="15"/>
  <c r="H18" i="15" s="1"/>
  <c r="E18" i="15"/>
  <c r="G18" i="15" s="1"/>
  <c r="F17" i="15"/>
  <c r="H17" i="15" s="1"/>
  <c r="E17" i="15"/>
  <c r="G17" i="15" s="1"/>
  <c r="F16" i="15"/>
  <c r="H16" i="15" s="1"/>
  <c r="E16" i="15"/>
  <c r="G16" i="15" s="1"/>
  <c r="G15" i="15"/>
  <c r="F15" i="15"/>
  <c r="H15" i="15" s="1"/>
  <c r="E15" i="15"/>
  <c r="F14" i="15"/>
  <c r="H14" i="15" s="1"/>
  <c r="E14" i="15"/>
  <c r="G14" i="15" s="1"/>
  <c r="F13" i="15"/>
  <c r="H13" i="15" s="1"/>
  <c r="E13" i="15"/>
  <c r="G13" i="15" s="1"/>
  <c r="H12" i="15"/>
  <c r="F12" i="15"/>
  <c r="E12" i="15"/>
  <c r="G12" i="15" s="1"/>
  <c r="F11" i="15"/>
  <c r="H11" i="15" s="1"/>
  <c r="E11" i="15"/>
  <c r="G11" i="15" s="1"/>
  <c r="H10" i="15"/>
  <c r="G10" i="15"/>
  <c r="F10" i="15"/>
  <c r="E10" i="15"/>
  <c r="F9" i="15"/>
  <c r="H9" i="15" s="1"/>
  <c r="E9" i="15"/>
  <c r="G9" i="15" s="1"/>
  <c r="F8" i="15"/>
  <c r="H8" i="15" s="1"/>
  <c r="E8" i="15"/>
  <c r="G8" i="15" s="1"/>
  <c r="H7" i="15"/>
  <c r="F7" i="15"/>
  <c r="E7" i="15"/>
  <c r="G7" i="15" s="1"/>
  <c r="F6" i="15"/>
  <c r="H6" i="15" s="1"/>
  <c r="E6" i="15"/>
  <c r="G6" i="15" s="1"/>
  <c r="D128" i="14"/>
  <c r="C128" i="14"/>
  <c r="H127" i="14"/>
  <c r="I127" i="14" s="1"/>
  <c r="G127" i="14"/>
  <c r="F127" i="14"/>
  <c r="H126" i="14"/>
  <c r="I126" i="14" s="1"/>
  <c r="G126" i="14"/>
  <c r="F126" i="14"/>
  <c r="H125" i="14"/>
  <c r="I125" i="14" s="1"/>
  <c r="G125" i="14"/>
  <c r="F125" i="14"/>
  <c r="H124" i="14"/>
  <c r="I124" i="14" s="1"/>
  <c r="G124" i="14"/>
  <c r="F124" i="14"/>
  <c r="H123" i="14"/>
  <c r="I123" i="14" s="1"/>
  <c r="G123" i="14"/>
  <c r="F123" i="14"/>
  <c r="H122" i="14"/>
  <c r="I122" i="14" s="1"/>
  <c r="G122" i="14"/>
  <c r="F122" i="14"/>
  <c r="H121" i="14"/>
  <c r="I121" i="14" s="1"/>
  <c r="G121" i="14"/>
  <c r="F121" i="14"/>
  <c r="H120" i="14"/>
  <c r="I120" i="14" s="1"/>
  <c r="G120" i="14"/>
  <c r="F120" i="14"/>
  <c r="H119" i="14"/>
  <c r="I119" i="14" s="1"/>
  <c r="G119" i="14"/>
  <c r="F119" i="14"/>
  <c r="H118" i="14"/>
  <c r="I118" i="14" s="1"/>
  <c r="G118" i="14"/>
  <c r="F118" i="14"/>
  <c r="H117" i="14"/>
  <c r="I117" i="14" s="1"/>
  <c r="G117" i="14"/>
  <c r="F117" i="14"/>
  <c r="E116" i="14"/>
  <c r="I116" i="14" s="1"/>
  <c r="H115" i="14"/>
  <c r="I115" i="14" s="1"/>
  <c r="G115" i="14"/>
  <c r="F115" i="14"/>
  <c r="I114" i="14"/>
  <c r="I113" i="14"/>
  <c r="H112" i="14"/>
  <c r="G112" i="14"/>
  <c r="F112" i="14"/>
  <c r="E112" i="14"/>
  <c r="I112" i="14" s="1"/>
  <c r="H111" i="14"/>
  <c r="I111" i="14" s="1"/>
  <c r="G111" i="14"/>
  <c r="F111" i="14"/>
  <c r="E111" i="14"/>
  <c r="H110" i="14"/>
  <c r="G110" i="14"/>
  <c r="F110" i="14"/>
  <c r="E110" i="14"/>
  <c r="I110" i="14" s="1"/>
  <c r="H109" i="14"/>
  <c r="G109" i="14"/>
  <c r="F109" i="14"/>
  <c r="E109" i="14"/>
  <c r="H108" i="14"/>
  <c r="I108" i="14" s="1"/>
  <c r="G108" i="14"/>
  <c r="F108" i="14"/>
  <c r="E107" i="14"/>
  <c r="I107" i="14" s="1"/>
  <c r="H106" i="14"/>
  <c r="I106" i="14" s="1"/>
  <c r="G106" i="14"/>
  <c r="F106" i="14"/>
  <c r="E106" i="14"/>
  <c r="H105" i="14"/>
  <c r="I105" i="14" s="1"/>
  <c r="G105" i="14"/>
  <c r="F105" i="14"/>
  <c r="H104" i="14"/>
  <c r="E104" i="14"/>
  <c r="I104" i="14" s="1"/>
  <c r="H103" i="14"/>
  <c r="G103" i="14"/>
  <c r="F103" i="14"/>
  <c r="E103" i="14"/>
  <c r="H102" i="14"/>
  <c r="G102" i="14"/>
  <c r="F102" i="14"/>
  <c r="E102" i="14"/>
  <c r="H101" i="14"/>
  <c r="G101" i="14"/>
  <c r="F101" i="14"/>
  <c r="E101" i="14"/>
  <c r="I101" i="14" s="1"/>
  <c r="H100" i="14"/>
  <c r="G100" i="14"/>
  <c r="F100" i="14"/>
  <c r="E100" i="14"/>
  <c r="H99" i="14"/>
  <c r="G99" i="14"/>
  <c r="F99" i="14"/>
  <c r="E99" i="14"/>
  <c r="H98" i="14"/>
  <c r="G98" i="14"/>
  <c r="F98" i="14"/>
  <c r="E98" i="14"/>
  <c r="H97" i="14"/>
  <c r="G97" i="14"/>
  <c r="F97" i="14"/>
  <c r="E97" i="14"/>
  <c r="I97" i="14" s="1"/>
  <c r="H96" i="14"/>
  <c r="E96" i="14"/>
  <c r="I96" i="14" s="1"/>
  <c r="H95" i="14"/>
  <c r="G95" i="14"/>
  <c r="F95" i="14"/>
  <c r="E95" i="14"/>
  <c r="H94" i="14"/>
  <c r="G94" i="14"/>
  <c r="F94" i="14"/>
  <c r="E94" i="14"/>
  <c r="H93" i="14"/>
  <c r="G93" i="14"/>
  <c r="F93" i="14"/>
  <c r="E93" i="14"/>
  <c r="I93" i="14" s="1"/>
  <c r="H92" i="14"/>
  <c r="E92" i="14"/>
  <c r="I92" i="14" s="1"/>
  <c r="H91" i="14"/>
  <c r="G91" i="14"/>
  <c r="F91" i="14"/>
  <c r="E91" i="14"/>
  <c r="I91" i="14" s="1"/>
  <c r="E90" i="14"/>
  <c r="I90" i="14" s="1"/>
  <c r="E89" i="14"/>
  <c r="I89" i="14" s="1"/>
  <c r="H88" i="14"/>
  <c r="I88" i="14" s="1"/>
  <c r="G88" i="14"/>
  <c r="F88" i="14"/>
  <c r="E88" i="14"/>
  <c r="H87" i="14"/>
  <c r="I87" i="14" s="1"/>
  <c r="E87" i="14"/>
  <c r="H86" i="14"/>
  <c r="E86" i="14"/>
  <c r="H85" i="14"/>
  <c r="G85" i="14"/>
  <c r="F85" i="14"/>
  <c r="E85" i="14"/>
  <c r="I85" i="14" s="1"/>
  <c r="H84" i="14"/>
  <c r="G84" i="14"/>
  <c r="F84" i="14"/>
  <c r="E84" i="14"/>
  <c r="H83" i="14"/>
  <c r="G83" i="14"/>
  <c r="F83" i="14"/>
  <c r="E83" i="14"/>
  <c r="H82" i="14"/>
  <c r="G82" i="14"/>
  <c r="F82" i="14"/>
  <c r="E82" i="14"/>
  <c r="H81" i="14"/>
  <c r="G81" i="14"/>
  <c r="F81" i="14"/>
  <c r="E81" i="14"/>
  <c r="H80" i="14"/>
  <c r="G80" i="14"/>
  <c r="F80" i="14"/>
  <c r="E80" i="14"/>
  <c r="H79" i="14"/>
  <c r="G79" i="14"/>
  <c r="F79" i="14"/>
  <c r="E79" i="14"/>
  <c r="H78" i="14"/>
  <c r="G78" i="14"/>
  <c r="F78" i="14"/>
  <c r="E78" i="14"/>
  <c r="I78" i="14" s="1"/>
  <c r="H77" i="14"/>
  <c r="E77" i="14"/>
  <c r="I77" i="14" s="1"/>
  <c r="E76" i="14"/>
  <c r="I76" i="14" s="1"/>
  <c r="H75" i="14"/>
  <c r="I75" i="14" s="1"/>
  <c r="G75" i="14"/>
  <c r="F75" i="14"/>
  <c r="E75" i="14"/>
  <c r="H74" i="14"/>
  <c r="G74" i="14"/>
  <c r="F74" i="14"/>
  <c r="E74" i="14"/>
  <c r="H73" i="14"/>
  <c r="E73" i="14"/>
  <c r="I73" i="14" s="1"/>
  <c r="H72" i="14"/>
  <c r="G72" i="14"/>
  <c r="F72" i="14"/>
  <c r="E72" i="14"/>
  <c r="H71" i="14"/>
  <c r="G71" i="14"/>
  <c r="F71" i="14"/>
  <c r="E71" i="14"/>
  <c r="H70" i="14"/>
  <c r="G70" i="14"/>
  <c r="F70" i="14"/>
  <c r="E70" i="14"/>
  <c r="H69" i="14"/>
  <c r="G69" i="14"/>
  <c r="F69" i="14"/>
  <c r="E69" i="14"/>
  <c r="H68" i="14"/>
  <c r="G68" i="14"/>
  <c r="F68" i="14"/>
  <c r="E68" i="14"/>
  <c r="I68" i="14" s="1"/>
  <c r="H67" i="14"/>
  <c r="G67" i="14"/>
  <c r="F67" i="14"/>
  <c r="E67" i="14"/>
  <c r="H66" i="14"/>
  <c r="G66" i="14"/>
  <c r="F66" i="14"/>
  <c r="E66" i="14"/>
  <c r="I66" i="14" s="1"/>
  <c r="H65" i="14"/>
  <c r="G65" i="14"/>
  <c r="F65" i="14"/>
  <c r="E65" i="14"/>
  <c r="H64" i="14"/>
  <c r="E64" i="14"/>
  <c r="H63" i="14"/>
  <c r="G63" i="14"/>
  <c r="F63" i="14"/>
  <c r="E63" i="14"/>
  <c r="E62" i="14"/>
  <c r="I62" i="14" s="1"/>
  <c r="H61" i="14"/>
  <c r="E61" i="14"/>
  <c r="I61" i="14" s="1"/>
  <c r="E60" i="14"/>
  <c r="I60" i="14" s="1"/>
  <c r="H59" i="14"/>
  <c r="G59" i="14"/>
  <c r="F59" i="14"/>
  <c r="E59" i="14"/>
  <c r="I59" i="14" s="1"/>
  <c r="H58" i="14"/>
  <c r="G58" i="14"/>
  <c r="F58" i="14"/>
  <c r="E58" i="14"/>
  <c r="H57" i="14"/>
  <c r="G57" i="14"/>
  <c r="F57" i="14"/>
  <c r="E57" i="14"/>
  <c r="H56" i="14"/>
  <c r="G56" i="14"/>
  <c r="F56" i="14"/>
  <c r="E56" i="14"/>
  <c r="H55" i="14"/>
  <c r="G55" i="14"/>
  <c r="F55" i="14"/>
  <c r="E55" i="14"/>
  <c r="H54" i="14"/>
  <c r="G54" i="14"/>
  <c r="F54" i="14"/>
  <c r="E54" i="14"/>
  <c r="I54" i="14" s="1"/>
  <c r="H53" i="14"/>
  <c r="I53" i="14" s="1"/>
  <c r="G53" i="14"/>
  <c r="F53" i="14"/>
  <c r="E53" i="14"/>
  <c r="E52" i="14"/>
  <c r="I52" i="14" s="1"/>
  <c r="H51" i="14"/>
  <c r="G51" i="14"/>
  <c r="F51" i="14"/>
  <c r="E51" i="14"/>
  <c r="H50" i="14"/>
  <c r="G50" i="14"/>
  <c r="F50" i="14"/>
  <c r="E50" i="14"/>
  <c r="I50" i="14" s="1"/>
  <c r="H49" i="14"/>
  <c r="G49" i="14"/>
  <c r="F49" i="14"/>
  <c r="E49" i="14"/>
  <c r="H48" i="14"/>
  <c r="G48" i="14"/>
  <c r="F48" i="14"/>
  <c r="E48" i="14"/>
  <c r="H47" i="14"/>
  <c r="I47" i="14" s="1"/>
  <c r="G47" i="14"/>
  <c r="F47" i="14"/>
  <c r="E47" i="14"/>
  <c r="H46" i="14"/>
  <c r="G46" i="14"/>
  <c r="F46" i="14"/>
  <c r="E46" i="14"/>
  <c r="I46" i="14" s="1"/>
  <c r="H45" i="14"/>
  <c r="G45" i="14"/>
  <c r="F45" i="14"/>
  <c r="E45" i="14"/>
  <c r="I45" i="14" s="1"/>
  <c r="H44" i="14"/>
  <c r="G44" i="14"/>
  <c r="F44" i="14"/>
  <c r="E44" i="14"/>
  <c r="H43" i="14"/>
  <c r="G43" i="14"/>
  <c r="F43" i="14"/>
  <c r="E43" i="14"/>
  <c r="H42" i="14"/>
  <c r="G42" i="14"/>
  <c r="F42" i="14"/>
  <c r="E42" i="14"/>
  <c r="H41" i="14"/>
  <c r="G41" i="14"/>
  <c r="F41" i="14"/>
  <c r="E41" i="14"/>
  <c r="I41" i="14" s="1"/>
  <c r="H40" i="14"/>
  <c r="E40" i="14"/>
  <c r="H39" i="14"/>
  <c r="G39" i="14"/>
  <c r="F39" i="14"/>
  <c r="E39" i="14"/>
  <c r="I39" i="14" s="1"/>
  <c r="H38" i="14"/>
  <c r="G38" i="14"/>
  <c r="F38" i="14"/>
  <c r="E38" i="14"/>
  <c r="I38" i="14" s="1"/>
  <c r="H37" i="14"/>
  <c r="G37" i="14"/>
  <c r="F37" i="14"/>
  <c r="E37" i="14"/>
  <c r="H36" i="14"/>
  <c r="I36" i="14" s="1"/>
  <c r="G36" i="14"/>
  <c r="F36" i="14"/>
  <c r="E36" i="14"/>
  <c r="H35" i="14"/>
  <c r="G35" i="14"/>
  <c r="F35" i="14"/>
  <c r="E35" i="14"/>
  <c r="H34" i="14"/>
  <c r="G34" i="14"/>
  <c r="F34" i="14"/>
  <c r="E34" i="14"/>
  <c r="I34" i="14" s="1"/>
  <c r="E33" i="14"/>
  <c r="I33" i="14" s="1"/>
  <c r="H32" i="14"/>
  <c r="G32" i="14"/>
  <c r="F32" i="14"/>
  <c r="E32" i="14"/>
  <c r="I32" i="14" s="1"/>
  <c r="H31" i="14"/>
  <c r="I31" i="14" s="1"/>
  <c r="G31" i="14"/>
  <c r="F31" i="14"/>
  <c r="E31" i="14"/>
  <c r="H30" i="14"/>
  <c r="G30" i="14"/>
  <c r="F30" i="14"/>
  <c r="E30" i="14"/>
  <c r="H29" i="14"/>
  <c r="G29" i="14"/>
  <c r="F29" i="14"/>
  <c r="E29" i="14"/>
  <c r="H28" i="14"/>
  <c r="G28" i="14"/>
  <c r="F28" i="14"/>
  <c r="E28" i="14"/>
  <c r="H27" i="14"/>
  <c r="G27" i="14"/>
  <c r="F27" i="14"/>
  <c r="E27" i="14"/>
  <c r="H26" i="14"/>
  <c r="I26" i="14" s="1"/>
  <c r="G26" i="14"/>
  <c r="F26" i="14"/>
  <c r="E26" i="14"/>
  <c r="H25" i="14"/>
  <c r="G25" i="14"/>
  <c r="F25" i="14"/>
  <c r="E25" i="14"/>
  <c r="I25" i="14" s="1"/>
  <c r="H24" i="14"/>
  <c r="G24" i="14"/>
  <c r="F24" i="14"/>
  <c r="E24" i="14"/>
  <c r="H23" i="14"/>
  <c r="G23" i="14"/>
  <c r="F23" i="14"/>
  <c r="E23" i="14"/>
  <c r="H22" i="14"/>
  <c r="G22" i="14"/>
  <c r="F22" i="14"/>
  <c r="E22" i="14"/>
  <c r="H21" i="14"/>
  <c r="G21" i="14"/>
  <c r="F21" i="14"/>
  <c r="E21" i="14"/>
  <c r="H20" i="14"/>
  <c r="G20" i="14"/>
  <c r="F20" i="14"/>
  <c r="E20" i="14"/>
  <c r="I20" i="14" s="1"/>
  <c r="H19" i="14"/>
  <c r="G19" i="14"/>
  <c r="F19" i="14"/>
  <c r="E19" i="14"/>
  <c r="H18" i="14"/>
  <c r="G18" i="14"/>
  <c r="F18" i="14"/>
  <c r="E18" i="14"/>
  <c r="H17" i="14"/>
  <c r="G17" i="14"/>
  <c r="F17" i="14"/>
  <c r="E17" i="14"/>
  <c r="I17" i="14" s="1"/>
  <c r="H16" i="14"/>
  <c r="G16" i="14"/>
  <c r="F16" i="14"/>
  <c r="E16" i="14"/>
  <c r="H15" i="14"/>
  <c r="G15" i="14"/>
  <c r="F15" i="14"/>
  <c r="E15" i="14"/>
  <c r="H14" i="14"/>
  <c r="G14" i="14"/>
  <c r="F14" i="14"/>
  <c r="E14" i="14"/>
  <c r="H13" i="14"/>
  <c r="G13" i="14"/>
  <c r="F13" i="14"/>
  <c r="E13" i="14"/>
  <c r="H12" i="14"/>
  <c r="G12" i="14"/>
  <c r="F12" i="14"/>
  <c r="E12" i="14"/>
  <c r="I12" i="14" s="1"/>
  <c r="H11" i="14"/>
  <c r="I11" i="14" s="1"/>
  <c r="G11" i="14"/>
  <c r="F11" i="14"/>
  <c r="E11" i="14"/>
  <c r="H10" i="14"/>
  <c r="G10" i="14"/>
  <c r="F10" i="14"/>
  <c r="E10" i="14"/>
  <c r="H9" i="14"/>
  <c r="G9" i="14"/>
  <c r="F9" i="14"/>
  <c r="E9" i="14"/>
  <c r="H8" i="14"/>
  <c r="G8" i="14"/>
  <c r="F8" i="14"/>
  <c r="E8" i="14"/>
  <c r="H7" i="14"/>
  <c r="G7" i="14"/>
  <c r="F7" i="14"/>
  <c r="E7" i="14"/>
  <c r="H6" i="14"/>
  <c r="I6" i="14" s="1"/>
  <c r="G6" i="14"/>
  <c r="F6" i="14"/>
  <c r="E6" i="14"/>
  <c r="C127" i="13"/>
  <c r="D126" i="13"/>
  <c r="E126" i="13" s="1"/>
  <c r="D125" i="13"/>
  <c r="E125" i="13" s="1"/>
  <c r="D124" i="13"/>
  <c r="E124" i="13" s="1"/>
  <c r="D123" i="13"/>
  <c r="E123" i="13" s="1"/>
  <c r="D122" i="13"/>
  <c r="E122" i="13" s="1"/>
  <c r="D121" i="13"/>
  <c r="E121" i="13" s="1"/>
  <c r="D120" i="13"/>
  <c r="E120" i="13" s="1"/>
  <c r="D119" i="13"/>
  <c r="E119" i="13" s="1"/>
  <c r="D118" i="13"/>
  <c r="E118" i="13" s="1"/>
  <c r="D117" i="13"/>
  <c r="E117" i="13" s="1"/>
  <c r="F116" i="13"/>
  <c r="D116" i="13"/>
  <c r="E116" i="13" s="1"/>
  <c r="F115" i="13"/>
  <c r="E115" i="13"/>
  <c r="F114" i="13"/>
  <c r="D114" i="13"/>
  <c r="E114" i="13" s="1"/>
  <c r="F113" i="13"/>
  <c r="E113" i="13"/>
  <c r="F112" i="13"/>
  <c r="E112" i="13"/>
  <c r="F111" i="13"/>
  <c r="D111" i="13"/>
  <c r="E111" i="13" s="1"/>
  <c r="F110" i="13"/>
  <c r="D110" i="13"/>
  <c r="E110" i="13" s="1"/>
  <c r="F109" i="13"/>
  <c r="D109" i="13"/>
  <c r="E109" i="13" s="1"/>
  <c r="F108" i="13"/>
  <c r="D108" i="13"/>
  <c r="E108" i="13" s="1"/>
  <c r="F107" i="13"/>
  <c r="D107" i="13"/>
  <c r="E107" i="13" s="1"/>
  <c r="F106" i="13"/>
  <c r="E106" i="13"/>
  <c r="F105" i="13"/>
  <c r="D105" i="13"/>
  <c r="E105" i="13" s="1"/>
  <c r="F104" i="13"/>
  <c r="D104" i="13"/>
  <c r="E104" i="13" s="1"/>
  <c r="F103" i="13"/>
  <c r="E103" i="13"/>
  <c r="F102" i="13"/>
  <c r="D102" i="13"/>
  <c r="E102" i="13" s="1"/>
  <c r="F101" i="13"/>
  <c r="E101" i="13"/>
  <c r="D101" i="13"/>
  <c r="F100" i="13"/>
  <c r="D100" i="13"/>
  <c r="E100" i="13" s="1"/>
  <c r="F99" i="13"/>
  <c r="E99" i="13"/>
  <c r="D99" i="13"/>
  <c r="F98" i="13"/>
  <c r="D98" i="13"/>
  <c r="E98" i="13" s="1"/>
  <c r="F97" i="13"/>
  <c r="D97" i="13"/>
  <c r="E97" i="13" s="1"/>
  <c r="F96" i="13"/>
  <c r="D96" i="13"/>
  <c r="E96" i="13" s="1"/>
  <c r="F95" i="13"/>
  <c r="E95" i="13"/>
  <c r="F94" i="13"/>
  <c r="D94" i="13"/>
  <c r="E94" i="13" s="1"/>
  <c r="F93" i="13"/>
  <c r="D93" i="13"/>
  <c r="E93" i="13" s="1"/>
  <c r="F92" i="13"/>
  <c r="D92" i="13"/>
  <c r="E92" i="13" s="1"/>
  <c r="F91" i="13"/>
  <c r="E91" i="13"/>
  <c r="F90" i="13"/>
  <c r="D90" i="13"/>
  <c r="E90" i="13" s="1"/>
  <c r="F89" i="13"/>
  <c r="E89" i="13"/>
  <c r="F88" i="13"/>
  <c r="E88" i="13"/>
  <c r="F87" i="13"/>
  <c r="D87" i="13"/>
  <c r="E87" i="13" s="1"/>
  <c r="F86" i="13"/>
  <c r="E86" i="13"/>
  <c r="F85" i="13"/>
  <c r="E85" i="13"/>
  <c r="F84" i="13"/>
  <c r="D84" i="13"/>
  <c r="E84" i="13" s="1"/>
  <c r="F83" i="13"/>
  <c r="D83" i="13"/>
  <c r="E83" i="13" s="1"/>
  <c r="F82" i="13"/>
  <c r="D82" i="13"/>
  <c r="E82" i="13" s="1"/>
  <c r="F81" i="13"/>
  <c r="D81" i="13"/>
  <c r="E81" i="13" s="1"/>
  <c r="F80" i="13"/>
  <c r="D80" i="13"/>
  <c r="E80" i="13" s="1"/>
  <c r="F79" i="13"/>
  <c r="D79" i="13"/>
  <c r="E79" i="13" s="1"/>
  <c r="F78" i="13"/>
  <c r="D78" i="13"/>
  <c r="E78" i="13" s="1"/>
  <c r="F77" i="13"/>
  <c r="D77" i="13"/>
  <c r="E77" i="13" s="1"/>
  <c r="F76" i="13"/>
  <c r="E76" i="13"/>
  <c r="F75" i="13"/>
  <c r="E75" i="13"/>
  <c r="F74" i="13"/>
  <c r="D74" i="13"/>
  <c r="E74" i="13" s="1"/>
  <c r="F73" i="13"/>
  <c r="D73" i="13"/>
  <c r="E73" i="13" s="1"/>
  <c r="F72" i="13"/>
  <c r="E72" i="13"/>
  <c r="F71" i="13"/>
  <c r="D71" i="13"/>
  <c r="E71" i="13" s="1"/>
  <c r="F70" i="13"/>
  <c r="D70" i="13"/>
  <c r="E70" i="13" s="1"/>
  <c r="F69" i="13"/>
  <c r="D69" i="13"/>
  <c r="E69" i="13" s="1"/>
  <c r="F68" i="13"/>
  <c r="D68" i="13"/>
  <c r="E68" i="13" s="1"/>
  <c r="F67" i="13"/>
  <c r="D67" i="13"/>
  <c r="E67" i="13" s="1"/>
  <c r="F66" i="13"/>
  <c r="E66" i="13"/>
  <c r="D66" i="13"/>
  <c r="F65" i="13"/>
  <c r="D65" i="13"/>
  <c r="E65" i="13" s="1"/>
  <c r="F64" i="13"/>
  <c r="D64" i="13"/>
  <c r="E64" i="13" s="1"/>
  <c r="F63" i="13"/>
  <c r="E63" i="13"/>
  <c r="F62" i="13"/>
  <c r="D62" i="13"/>
  <c r="E62" i="13" s="1"/>
  <c r="F61" i="13"/>
  <c r="E61" i="13"/>
  <c r="F60" i="13"/>
  <c r="E60" i="13"/>
  <c r="F59" i="13"/>
  <c r="E59" i="13"/>
  <c r="F58" i="13"/>
  <c r="D58" i="13"/>
  <c r="E58" i="13" s="1"/>
  <c r="F57" i="13"/>
  <c r="D57" i="13"/>
  <c r="E57" i="13" s="1"/>
  <c r="F56" i="13"/>
  <c r="D56" i="13"/>
  <c r="E56" i="13" s="1"/>
  <c r="F55" i="13"/>
  <c r="D55" i="13"/>
  <c r="E55" i="13" s="1"/>
  <c r="F54" i="13"/>
  <c r="D54" i="13"/>
  <c r="E54" i="13" s="1"/>
  <c r="F53" i="13"/>
  <c r="D53" i="13"/>
  <c r="E53" i="13" s="1"/>
  <c r="F52" i="13"/>
  <c r="D52" i="13"/>
  <c r="E52" i="13" s="1"/>
  <c r="F51" i="13"/>
  <c r="E51" i="13"/>
  <c r="F50" i="13"/>
  <c r="D50" i="13"/>
  <c r="E50" i="13" s="1"/>
  <c r="F49" i="13"/>
  <c r="D49" i="13"/>
  <c r="E49" i="13" s="1"/>
  <c r="F48" i="13"/>
  <c r="D48" i="13"/>
  <c r="E48" i="13" s="1"/>
  <c r="F47" i="13"/>
  <c r="D47" i="13"/>
  <c r="E47" i="13" s="1"/>
  <c r="F46" i="13"/>
  <c r="D46" i="13"/>
  <c r="E46" i="13" s="1"/>
  <c r="F45" i="13"/>
  <c r="D45" i="13"/>
  <c r="E45" i="13" s="1"/>
  <c r="F44" i="13"/>
  <c r="D44" i="13"/>
  <c r="E44" i="13" s="1"/>
  <c r="F43" i="13"/>
  <c r="E43" i="13"/>
  <c r="D43" i="13"/>
  <c r="F42" i="13"/>
  <c r="D42" i="13"/>
  <c r="E42" i="13" s="1"/>
  <c r="F41" i="13"/>
  <c r="D41" i="13"/>
  <c r="E41" i="13" s="1"/>
  <c r="F40" i="13"/>
  <c r="D40" i="13"/>
  <c r="E40" i="13" s="1"/>
  <c r="F39" i="13"/>
  <c r="E39" i="13"/>
  <c r="F38" i="13"/>
  <c r="D38" i="13"/>
  <c r="E38" i="13" s="1"/>
  <c r="F37" i="13"/>
  <c r="D37" i="13"/>
  <c r="E37" i="13" s="1"/>
  <c r="F36" i="13"/>
  <c r="D36" i="13"/>
  <c r="E36" i="13" s="1"/>
  <c r="F35" i="13"/>
  <c r="D35" i="13"/>
  <c r="E35" i="13" s="1"/>
  <c r="F34" i="13"/>
  <c r="E34" i="13"/>
  <c r="D34" i="13"/>
  <c r="F33" i="13"/>
  <c r="D33" i="13"/>
  <c r="E33" i="13" s="1"/>
  <c r="F32" i="13"/>
  <c r="E32" i="13"/>
  <c r="F31" i="13"/>
  <c r="D31" i="13"/>
  <c r="E31" i="13" s="1"/>
  <c r="F30" i="13"/>
  <c r="D30" i="13"/>
  <c r="E30" i="13" s="1"/>
  <c r="F29" i="13"/>
  <c r="D29" i="13"/>
  <c r="E29" i="13" s="1"/>
  <c r="F28" i="13"/>
  <c r="D28" i="13"/>
  <c r="E28" i="13" s="1"/>
  <c r="F27" i="13"/>
  <c r="D27" i="13"/>
  <c r="E27" i="13" s="1"/>
  <c r="F26" i="13"/>
  <c r="D26" i="13"/>
  <c r="E26" i="13" s="1"/>
  <c r="F25" i="13"/>
  <c r="D25" i="13"/>
  <c r="E25" i="13" s="1"/>
  <c r="F24" i="13"/>
  <c r="D24" i="13"/>
  <c r="E24" i="13" s="1"/>
  <c r="F23" i="13"/>
  <c r="D23" i="13"/>
  <c r="E23" i="13" s="1"/>
  <c r="F22" i="13"/>
  <c r="D22" i="13"/>
  <c r="E22" i="13" s="1"/>
  <c r="F21" i="13"/>
  <c r="D21" i="13"/>
  <c r="E21" i="13" s="1"/>
  <c r="F20" i="13"/>
  <c r="D20" i="13"/>
  <c r="E20" i="13" s="1"/>
  <c r="F19" i="13"/>
  <c r="D19" i="13"/>
  <c r="E19" i="13" s="1"/>
  <c r="F18" i="13"/>
  <c r="D18" i="13"/>
  <c r="E18" i="13" s="1"/>
  <c r="F17" i="13"/>
  <c r="D17" i="13"/>
  <c r="E17" i="13" s="1"/>
  <c r="F16" i="13"/>
  <c r="D16" i="13"/>
  <c r="E16" i="13" s="1"/>
  <c r="F15" i="13"/>
  <c r="D15" i="13"/>
  <c r="E15" i="13" s="1"/>
  <c r="F14" i="13"/>
  <c r="D14" i="13"/>
  <c r="E14" i="13" s="1"/>
  <c r="F13" i="13"/>
  <c r="D13" i="13"/>
  <c r="E13" i="13" s="1"/>
  <c r="F12" i="13"/>
  <c r="D12" i="13"/>
  <c r="E12" i="13" s="1"/>
  <c r="F11" i="13"/>
  <c r="E11" i="13"/>
  <c r="D11" i="13"/>
  <c r="F10" i="13"/>
  <c r="D10" i="13"/>
  <c r="E10" i="13" s="1"/>
  <c r="F9" i="13"/>
  <c r="D9" i="13"/>
  <c r="E9" i="13" s="1"/>
  <c r="F8" i="13"/>
  <c r="D8" i="13"/>
  <c r="E8" i="13" s="1"/>
  <c r="F7" i="13"/>
  <c r="D7" i="13"/>
  <c r="E7" i="13" s="1"/>
  <c r="F6" i="13"/>
  <c r="D6" i="13"/>
  <c r="E6" i="13" s="1"/>
  <c r="F5" i="13"/>
  <c r="D5" i="13"/>
  <c r="D126" i="12"/>
  <c r="E126" i="12" s="1"/>
  <c r="D125" i="12"/>
  <c r="E125" i="12" s="1"/>
  <c r="D124" i="12"/>
  <c r="E124" i="12" s="1"/>
  <c r="D123" i="12"/>
  <c r="E123" i="12" s="1"/>
  <c r="D122" i="12"/>
  <c r="E122" i="12" s="1"/>
  <c r="D121" i="12"/>
  <c r="E121" i="12" s="1"/>
  <c r="D120" i="12"/>
  <c r="E120" i="12" s="1"/>
  <c r="D119" i="12"/>
  <c r="E119" i="12" s="1"/>
  <c r="D118" i="12"/>
  <c r="E118" i="12" s="1"/>
  <c r="D117" i="12"/>
  <c r="E117" i="12" s="1"/>
  <c r="D116" i="12"/>
  <c r="C116" i="12"/>
  <c r="C115" i="12"/>
  <c r="E115" i="12" s="1"/>
  <c r="D114" i="12"/>
  <c r="C114" i="12"/>
  <c r="E114" i="12" s="1"/>
  <c r="C113" i="12"/>
  <c r="E113" i="12" s="1"/>
  <c r="C112" i="12"/>
  <c r="E112" i="12" s="1"/>
  <c r="D111" i="12"/>
  <c r="C111" i="12"/>
  <c r="D110" i="12"/>
  <c r="C110" i="12"/>
  <c r="D109" i="12"/>
  <c r="C109" i="12"/>
  <c r="E109" i="12" s="1"/>
  <c r="D108" i="12"/>
  <c r="C108" i="12"/>
  <c r="D107" i="12"/>
  <c r="C107" i="12"/>
  <c r="E107" i="12" s="1"/>
  <c r="C106" i="12"/>
  <c r="E106" i="12" s="1"/>
  <c r="D105" i="12"/>
  <c r="C105" i="12"/>
  <c r="D104" i="12"/>
  <c r="C104" i="12"/>
  <c r="C103" i="12"/>
  <c r="E103" i="12" s="1"/>
  <c r="D102" i="12"/>
  <c r="C102" i="12"/>
  <c r="E102" i="12" s="1"/>
  <c r="D101" i="12"/>
  <c r="C101" i="12"/>
  <c r="E101" i="12" s="1"/>
  <c r="D100" i="12"/>
  <c r="C100" i="12"/>
  <c r="D99" i="12"/>
  <c r="C99" i="12"/>
  <c r="E99" i="12" s="1"/>
  <c r="D98" i="12"/>
  <c r="C98" i="12"/>
  <c r="E98" i="12" s="1"/>
  <c r="D97" i="12"/>
  <c r="C97" i="12"/>
  <c r="D96" i="12"/>
  <c r="C96" i="12"/>
  <c r="C95" i="12"/>
  <c r="E95" i="12" s="1"/>
  <c r="D94" i="12"/>
  <c r="C94" i="12"/>
  <c r="D93" i="12"/>
  <c r="C93" i="12"/>
  <c r="D92" i="12"/>
  <c r="C92" i="12"/>
  <c r="E92" i="12" s="1"/>
  <c r="C91" i="12"/>
  <c r="E91" i="12" s="1"/>
  <c r="D90" i="12"/>
  <c r="C90" i="12"/>
  <c r="E90" i="12" s="1"/>
  <c r="C89" i="12"/>
  <c r="E89" i="12" s="1"/>
  <c r="C88" i="12"/>
  <c r="E88" i="12" s="1"/>
  <c r="D87" i="12"/>
  <c r="C87" i="12"/>
  <c r="E87" i="12" s="1"/>
  <c r="C86" i="12"/>
  <c r="E86" i="12" s="1"/>
  <c r="C85" i="12"/>
  <c r="E85" i="12" s="1"/>
  <c r="D84" i="12"/>
  <c r="C84" i="12"/>
  <c r="E84" i="12" s="1"/>
  <c r="D83" i="12"/>
  <c r="C83" i="12"/>
  <c r="E83" i="12" s="1"/>
  <c r="D82" i="12"/>
  <c r="C82" i="12"/>
  <c r="D81" i="12"/>
  <c r="C81" i="12"/>
  <c r="D80" i="12"/>
  <c r="C80" i="12"/>
  <c r="E80" i="12" s="1"/>
  <c r="D79" i="12"/>
  <c r="C79" i="12"/>
  <c r="E79" i="12" s="1"/>
  <c r="D78" i="12"/>
  <c r="C78" i="12"/>
  <c r="E78" i="12" s="1"/>
  <c r="D77" i="12"/>
  <c r="C77" i="12"/>
  <c r="E77" i="12" s="1"/>
  <c r="C76" i="12"/>
  <c r="E76" i="12" s="1"/>
  <c r="C75" i="12"/>
  <c r="E75" i="12" s="1"/>
  <c r="D74" i="12"/>
  <c r="C74" i="12"/>
  <c r="D73" i="12"/>
  <c r="C73" i="12"/>
  <c r="E73" i="12" s="1"/>
  <c r="C72" i="12"/>
  <c r="E72" i="12" s="1"/>
  <c r="D71" i="12"/>
  <c r="C71" i="12"/>
  <c r="E71" i="12" s="1"/>
  <c r="D70" i="12"/>
  <c r="C70" i="12"/>
  <c r="E70" i="12" s="1"/>
  <c r="D69" i="12"/>
  <c r="C69" i="12"/>
  <c r="E69" i="12" s="1"/>
  <c r="D68" i="12"/>
  <c r="C68" i="12"/>
  <c r="E68" i="12" s="1"/>
  <c r="D67" i="12"/>
  <c r="C67" i="12"/>
  <c r="D66" i="12"/>
  <c r="C66" i="12"/>
  <c r="E66" i="12" s="1"/>
  <c r="D65" i="12"/>
  <c r="C65" i="12"/>
  <c r="D64" i="12"/>
  <c r="C64" i="12"/>
  <c r="E64" i="12" s="1"/>
  <c r="C63" i="12"/>
  <c r="E63" i="12" s="1"/>
  <c r="D62" i="12"/>
  <c r="C62" i="12"/>
  <c r="E62" i="12" s="1"/>
  <c r="C61" i="12"/>
  <c r="E61" i="12" s="1"/>
  <c r="C60" i="12"/>
  <c r="E60" i="12" s="1"/>
  <c r="C59" i="12"/>
  <c r="E59" i="12" s="1"/>
  <c r="D58" i="12"/>
  <c r="C58" i="12"/>
  <c r="E58" i="12" s="1"/>
  <c r="D57" i="12"/>
  <c r="C57" i="12"/>
  <c r="E57" i="12" s="1"/>
  <c r="D56" i="12"/>
  <c r="C56" i="12"/>
  <c r="D55" i="12"/>
  <c r="C55" i="12"/>
  <c r="D54" i="12"/>
  <c r="C54" i="12"/>
  <c r="E54" i="12" s="1"/>
  <c r="D53" i="12"/>
  <c r="C53" i="12"/>
  <c r="D52" i="12"/>
  <c r="C52" i="12"/>
  <c r="C51" i="12"/>
  <c r="E51" i="12" s="1"/>
  <c r="D50" i="12"/>
  <c r="C50" i="12"/>
  <c r="D49" i="12"/>
  <c r="C49" i="12"/>
  <c r="D48" i="12"/>
  <c r="C48" i="12"/>
  <c r="E48" i="12" s="1"/>
  <c r="D47" i="12"/>
  <c r="C47" i="12"/>
  <c r="E47" i="12" s="1"/>
  <c r="D46" i="12"/>
  <c r="C46" i="12"/>
  <c r="E46" i="12" s="1"/>
  <c r="D45" i="12"/>
  <c r="C45" i="12"/>
  <c r="D44" i="12"/>
  <c r="C44" i="12"/>
  <c r="E44" i="12" s="1"/>
  <c r="D43" i="12"/>
  <c r="C43" i="12"/>
  <c r="D42" i="12"/>
  <c r="C42" i="12"/>
  <c r="E42" i="12" s="1"/>
  <c r="D41" i="12"/>
  <c r="C41" i="12"/>
  <c r="E41" i="12" s="1"/>
  <c r="D40" i="12"/>
  <c r="E40" i="12" s="1"/>
  <c r="C40" i="12"/>
  <c r="C39" i="12"/>
  <c r="E39" i="12" s="1"/>
  <c r="D38" i="12"/>
  <c r="C38" i="12"/>
  <c r="D37" i="12"/>
  <c r="C37" i="12"/>
  <c r="E37" i="12" s="1"/>
  <c r="D36" i="12"/>
  <c r="C36" i="12"/>
  <c r="E36" i="12" s="1"/>
  <c r="D35" i="12"/>
  <c r="C35" i="12"/>
  <c r="D34" i="12"/>
  <c r="C34" i="12"/>
  <c r="E34" i="12" s="1"/>
  <c r="D33" i="12"/>
  <c r="C33" i="12"/>
  <c r="E33" i="12" s="1"/>
  <c r="C32" i="12"/>
  <c r="E32" i="12" s="1"/>
  <c r="D31" i="12"/>
  <c r="C31" i="12"/>
  <c r="E31" i="12" s="1"/>
  <c r="D30" i="12"/>
  <c r="C30" i="12"/>
  <c r="E30" i="12" s="1"/>
  <c r="D29" i="12"/>
  <c r="C29" i="12"/>
  <c r="E29" i="12" s="1"/>
  <c r="D28" i="12"/>
  <c r="C28" i="12"/>
  <c r="E28" i="12" s="1"/>
  <c r="D27" i="12"/>
  <c r="C27" i="12"/>
  <c r="E27" i="12" s="1"/>
  <c r="D26" i="12"/>
  <c r="C26" i="12"/>
  <c r="E26" i="12" s="1"/>
  <c r="D25" i="12"/>
  <c r="C25" i="12"/>
  <c r="D24" i="12"/>
  <c r="C24" i="12"/>
  <c r="E24" i="12" s="1"/>
  <c r="D23" i="12"/>
  <c r="C23" i="12"/>
  <c r="D22" i="12"/>
  <c r="C22" i="12"/>
  <c r="E22" i="12" s="1"/>
  <c r="D21" i="12"/>
  <c r="C21" i="12"/>
  <c r="E21" i="12" s="1"/>
  <c r="D20" i="12"/>
  <c r="C20" i="12"/>
  <c r="D19" i="12"/>
  <c r="C19" i="12"/>
  <c r="D18" i="12"/>
  <c r="C18" i="12"/>
  <c r="D17" i="12"/>
  <c r="C17" i="12"/>
  <c r="E17" i="12" s="1"/>
  <c r="D16" i="12"/>
  <c r="C16" i="12"/>
  <c r="E16" i="12" s="1"/>
  <c r="D15" i="12"/>
  <c r="C15" i="12"/>
  <c r="E15" i="12" s="1"/>
  <c r="D14" i="12"/>
  <c r="C14" i="12"/>
  <c r="E14" i="12" s="1"/>
  <c r="D13" i="12"/>
  <c r="C13" i="12"/>
  <c r="D12" i="12"/>
  <c r="C12" i="12"/>
  <c r="E12" i="12" s="1"/>
  <c r="D11" i="12"/>
  <c r="C11" i="12"/>
  <c r="D10" i="12"/>
  <c r="C10" i="12"/>
  <c r="E10" i="12" s="1"/>
  <c r="D9" i="12"/>
  <c r="C9" i="12"/>
  <c r="E9" i="12" s="1"/>
  <c r="D8" i="12"/>
  <c r="C8" i="12"/>
  <c r="D7" i="12"/>
  <c r="C7" i="12"/>
  <c r="E7" i="12" s="1"/>
  <c r="D6" i="12"/>
  <c r="C6" i="12"/>
  <c r="C5" i="12"/>
  <c r="E6" i="12" l="1"/>
  <c r="E25" i="12"/>
  <c r="E35" i="12"/>
  <c r="E45" i="12"/>
  <c r="E56" i="12"/>
  <c r="E67" i="12"/>
  <c r="E100" i="12"/>
  <c r="E111" i="12"/>
  <c r="D127" i="13"/>
  <c r="E127" i="13" s="1"/>
  <c r="I95" i="14"/>
  <c r="H16" i="16"/>
  <c r="I16" i="16" s="1"/>
  <c r="I23" i="16"/>
  <c r="H50" i="16"/>
  <c r="I50" i="16" s="1"/>
  <c r="H65" i="16"/>
  <c r="I65" i="16" s="1"/>
  <c r="H94" i="16"/>
  <c r="I94" i="16" s="1"/>
  <c r="H101" i="16"/>
  <c r="I101" i="16" s="1"/>
  <c r="H126" i="16"/>
  <c r="I126" i="16" s="1"/>
  <c r="E18" i="12"/>
  <c r="E19" i="12"/>
  <c r="E38" i="12"/>
  <c r="E49" i="12"/>
  <c r="E81" i="12"/>
  <c r="E93" i="12"/>
  <c r="E104" i="12"/>
  <c r="E116" i="12"/>
  <c r="I72" i="14"/>
  <c r="I109" i="14"/>
  <c r="I12" i="16"/>
  <c r="H25" i="16"/>
  <c r="I25" i="16" s="1"/>
  <c r="I32" i="16"/>
  <c r="I39" i="16"/>
  <c r="I46" i="16"/>
  <c r="H59" i="16"/>
  <c r="I59" i="16" s="1"/>
  <c r="H81" i="16"/>
  <c r="I81" i="16" s="1"/>
  <c r="I111" i="16"/>
  <c r="H120" i="16"/>
  <c r="I120" i="16" s="1"/>
  <c r="E110" i="12"/>
  <c r="H127" i="16"/>
  <c r="I127" i="16" s="1"/>
  <c r="G128" i="14"/>
  <c r="H95" i="16"/>
  <c r="I95" i="16" s="1"/>
  <c r="E8" i="12"/>
  <c r="I49" i="14"/>
  <c r="E20" i="12"/>
  <c r="E50" i="12"/>
  <c r="E82" i="12"/>
  <c r="E94" i="12"/>
  <c r="E105" i="12"/>
  <c r="I8" i="14"/>
  <c r="I13" i="14"/>
  <c r="I28" i="14"/>
  <c r="I55" i="14"/>
  <c r="H19" i="16"/>
  <c r="I19" i="16" s="1"/>
  <c r="I68" i="16"/>
  <c r="H121" i="16"/>
  <c r="I121" i="16" s="1"/>
  <c r="H122" i="16"/>
  <c r="I122" i="16" s="1"/>
  <c r="E52" i="12"/>
  <c r="E96" i="12"/>
  <c r="I9" i="14"/>
  <c r="I24" i="14"/>
  <c r="I29" i="14"/>
  <c r="I56" i="14"/>
  <c r="I63" i="14"/>
  <c r="E53" i="12"/>
  <c r="E74" i="12"/>
  <c r="E97" i="12"/>
  <c r="E108" i="12"/>
  <c r="I35" i="14"/>
  <c r="H14" i="16"/>
  <c r="I14" i="16" s="1"/>
  <c r="H48" i="16"/>
  <c r="H55" i="16"/>
  <c r="I55" i="16" s="1"/>
  <c r="H99" i="16"/>
  <c r="I99" i="16" s="1"/>
  <c r="E13" i="12"/>
  <c r="E43" i="12"/>
  <c r="E65" i="12"/>
  <c r="I69" i="14"/>
  <c r="I8" i="16"/>
  <c r="H21" i="16"/>
  <c r="I28" i="16"/>
  <c r="H35" i="16"/>
  <c r="I42" i="16"/>
  <c r="I70" i="16"/>
  <c r="I84" i="16"/>
  <c r="I115" i="16"/>
  <c r="I71" i="14"/>
  <c r="E128" i="14"/>
  <c r="I23" i="14"/>
  <c r="I40" i="14"/>
  <c r="I79" i="14"/>
  <c r="I80" i="14"/>
  <c r="I64" i="14"/>
  <c r="I74" i="14"/>
  <c r="I81" i="14"/>
  <c r="I86" i="14"/>
  <c r="I48" i="14"/>
  <c r="I7" i="14"/>
  <c r="I27" i="14"/>
  <c r="I67" i="14"/>
  <c r="I102" i="14"/>
  <c r="I51" i="14"/>
  <c r="I94" i="14"/>
  <c r="I22" i="14"/>
  <c r="I83" i="14"/>
  <c r="I18" i="14"/>
  <c r="I14" i="14"/>
  <c r="I103" i="14"/>
  <c r="I10" i="14"/>
  <c r="I15" i="14"/>
  <c r="I30" i="14"/>
  <c r="I42" i="14"/>
  <c r="I57" i="14"/>
  <c r="I65" i="14"/>
  <c r="I70" i="14"/>
  <c r="I99" i="14"/>
  <c r="I44" i="14"/>
  <c r="I84" i="14"/>
  <c r="I98" i="14"/>
  <c r="I16" i="14"/>
  <c r="I21" i="14"/>
  <c r="I58" i="14"/>
  <c r="I100" i="14"/>
  <c r="I43" i="14"/>
  <c r="F128" i="14"/>
  <c r="H128" i="14" s="1"/>
  <c r="I128" i="14" s="1"/>
  <c r="I19" i="14"/>
  <c r="I37" i="14"/>
  <c r="I82" i="14"/>
  <c r="F128" i="16"/>
  <c r="I21" i="16"/>
  <c r="I35" i="16"/>
  <c r="H41" i="16"/>
  <c r="I41" i="16" s="1"/>
  <c r="I48" i="16"/>
  <c r="I82" i="16"/>
  <c r="I97" i="16"/>
  <c r="G128" i="16"/>
  <c r="I9" i="16"/>
  <c r="I29" i="16"/>
  <c r="H49" i="16"/>
  <c r="I49" i="16" s="1"/>
  <c r="I56" i="16"/>
  <c r="H6" i="16"/>
  <c r="I6" i="16" s="1"/>
  <c r="E128" i="15"/>
  <c r="E130" i="15" s="1"/>
  <c r="F128" i="15"/>
  <c r="F130" i="15" s="1"/>
  <c r="H128" i="15"/>
  <c r="E5" i="13"/>
  <c r="C127" i="12"/>
  <c r="D127" i="12"/>
  <c r="E5" i="12"/>
  <c r="E55" i="12"/>
  <c r="E11" i="12"/>
  <c r="E23" i="12"/>
  <c r="H128" i="16" l="1"/>
  <c r="G128" i="15"/>
  <c r="E127" i="12"/>
</calcChain>
</file>

<file path=xl/sharedStrings.xml><?xml version="1.0" encoding="utf-8"?>
<sst xmlns="http://schemas.openxmlformats.org/spreadsheetml/2006/main" count="2336" uniqueCount="1194">
  <si>
    <t>한국암웨이(주)</t>
  </si>
  <si>
    <t>서울 제1호</t>
  </si>
  <si>
    <t>뉴스킨코리아(주)</t>
  </si>
  <si>
    <t>서울 제58호</t>
  </si>
  <si>
    <t>유니시티코리아(유)</t>
  </si>
  <si>
    <t>록키스마트</t>
  </si>
  <si>
    <t>서울 제535호</t>
  </si>
  <si>
    <t>한국허벌라이프(주)</t>
  </si>
  <si>
    <t>서울 제90호</t>
  </si>
  <si>
    <t>유사나헬스사이언스코리아(유)</t>
  </si>
  <si>
    <t>짐 브라운</t>
  </si>
  <si>
    <t>서울 제527호</t>
  </si>
  <si>
    <t>시크릿다이렉트코리아(주)</t>
  </si>
  <si>
    <t>서울 제747호</t>
  </si>
  <si>
    <t>시너지월드와이드코리아(주)</t>
  </si>
  <si>
    <t>데니얼 노먼</t>
  </si>
  <si>
    <t>서울 제153호</t>
  </si>
  <si>
    <t>서울 제563호</t>
  </si>
  <si>
    <t>전북 2015-제1호</t>
  </si>
  <si>
    <t>(주)앤알커뮤니케이션</t>
  </si>
  <si>
    <t>성호종</t>
  </si>
  <si>
    <t>경기 제2016-2호</t>
  </si>
  <si>
    <t>에이씨앤코리아(유)</t>
  </si>
  <si>
    <t>(유)포라이프리서치코리아</t>
  </si>
  <si>
    <t>서울 제394호</t>
  </si>
  <si>
    <t>(주)하이리빙</t>
  </si>
  <si>
    <t>서울 제88호</t>
  </si>
  <si>
    <t>(주)교원더오름</t>
  </si>
  <si>
    <t>서울 제866호</t>
  </si>
  <si>
    <t>토탈스위스코리아(주)</t>
  </si>
  <si>
    <t>왕웬친</t>
  </si>
  <si>
    <t>서울 제852호</t>
  </si>
  <si>
    <t>멜라루카인터내셔날코리아(주)</t>
  </si>
  <si>
    <t>서울 제469호</t>
  </si>
  <si>
    <t>(주)씨엔커뮤니케이션</t>
  </si>
  <si>
    <t>서울 제508호</t>
  </si>
  <si>
    <t>앨트웰(주)</t>
  </si>
  <si>
    <t>서울 제8호</t>
  </si>
  <si>
    <t>(주)투에버</t>
  </si>
  <si>
    <t>김종규</t>
  </si>
  <si>
    <t>장재훈</t>
  </si>
  <si>
    <t>(주)이롬플러스</t>
  </si>
  <si>
    <t>서울 제910호</t>
  </si>
  <si>
    <t>(주)프리즘인터내셔널</t>
  </si>
  <si>
    <t>박명복, 오희택</t>
  </si>
  <si>
    <t>서울 제721호</t>
  </si>
  <si>
    <t>(주)리브퓨어코리아</t>
  </si>
  <si>
    <t>서울 제678호</t>
  </si>
  <si>
    <t>(주)프리마인</t>
  </si>
  <si>
    <t>이영환</t>
  </si>
  <si>
    <t>대전 제43호</t>
  </si>
  <si>
    <t>주네스글로벌코리아(유)</t>
  </si>
  <si>
    <t>그레고리칼호젠밀러</t>
  </si>
  <si>
    <t>서울 제725호</t>
  </si>
  <si>
    <t>(주)봄코리아</t>
  </si>
  <si>
    <t>김호일</t>
  </si>
  <si>
    <t>서울 제731호</t>
  </si>
  <si>
    <t>(주)매니스</t>
  </si>
  <si>
    <t>서울 제895호</t>
  </si>
  <si>
    <t>서울 제825호</t>
  </si>
  <si>
    <t>비즈월드코리아(주)</t>
  </si>
  <si>
    <t>서울 제803호</t>
  </si>
  <si>
    <t>니오라코리아(유)</t>
  </si>
  <si>
    <t>스티븐코비브라이트</t>
  </si>
  <si>
    <t>서울 제819호</t>
  </si>
  <si>
    <t>썬라이더다이렉트코리아(유)</t>
  </si>
  <si>
    <t>테이푸첸</t>
  </si>
  <si>
    <t>서울 제880호</t>
  </si>
  <si>
    <t>(주)그린피아코스메틱</t>
  </si>
  <si>
    <t>서울 제47호</t>
  </si>
  <si>
    <t>서울 제479호</t>
  </si>
  <si>
    <t>배영호</t>
  </si>
  <si>
    <t>경기 제2012-3호</t>
  </si>
  <si>
    <t>네츄러리플러스코리아(주)</t>
  </si>
  <si>
    <t>서울 제719호</t>
  </si>
  <si>
    <t>(주)신나라</t>
  </si>
  <si>
    <t>허영진</t>
  </si>
  <si>
    <t>서울 제753호</t>
  </si>
  <si>
    <t>(주)파낙셀티알씨</t>
  </si>
  <si>
    <t>오현아</t>
  </si>
  <si>
    <t>서울 제809호</t>
  </si>
  <si>
    <t>포에버코리아(유)</t>
  </si>
  <si>
    <t>에이단죠지오헤어</t>
  </si>
  <si>
    <t>서울 제41호</t>
  </si>
  <si>
    <t>(주)코타파</t>
  </si>
  <si>
    <t>서울 제855호</t>
  </si>
  <si>
    <t>경기 제2018-2호</t>
  </si>
  <si>
    <t>엔에이치티케이(주)</t>
  </si>
  <si>
    <t>크리스태지은챙</t>
  </si>
  <si>
    <t>서울 제528호</t>
  </si>
  <si>
    <t>퀘니히코리아(주)</t>
  </si>
  <si>
    <t>서울 제851호</t>
  </si>
  <si>
    <t>(주)웰런스</t>
  </si>
  <si>
    <t>박용문</t>
  </si>
  <si>
    <t>서울 제903호</t>
  </si>
  <si>
    <t>(주)비더블유엘코리아</t>
  </si>
  <si>
    <t>후앙 반친</t>
  </si>
  <si>
    <t>서울 제728호</t>
  </si>
  <si>
    <t>영리빙코리아(유)</t>
  </si>
  <si>
    <t>서울 제899호</t>
  </si>
  <si>
    <t>합계</t>
    <phoneticPr fontId="4" type="noConversion"/>
  </si>
  <si>
    <t>지급금액</t>
    <phoneticPr fontId="9" type="noConversion"/>
  </si>
  <si>
    <t>1인당평균지급액</t>
    <phoneticPr fontId="9" type="noConversion"/>
  </si>
  <si>
    <t>수령총액</t>
    <phoneticPr fontId="9" type="noConversion"/>
  </si>
  <si>
    <t>1인당평균수령액</t>
    <phoneticPr fontId="9" type="noConversion"/>
  </si>
  <si>
    <t>3천만원 미만~2천만원 이상 후원수당 지급한 판매원수</t>
  </si>
  <si>
    <t>2천만원 미만~1천만원 이상 후원수당 지급한 판매원수</t>
  </si>
  <si>
    <t>1천만원 미만~500만원 이상 후원수당 지급한 판매원수</t>
  </si>
  <si>
    <t>500만원 미만~100만원 이상 후원수당 지급한 판매원수</t>
  </si>
  <si>
    <t>100만원 미만~50만원 이상 후원수당 지급한 판매원수</t>
  </si>
  <si>
    <t>50만원 미만~0원 초과 후원수당 지급한 판매원수</t>
  </si>
  <si>
    <t>후원수당 지급액 없는 판매원 수</t>
  </si>
  <si>
    <t>상위 3위 품목</t>
  </si>
  <si>
    <t>상위 4위 품목</t>
  </si>
  <si>
    <t>상위 5위 품목</t>
  </si>
  <si>
    <t>회 사 명</t>
    <phoneticPr fontId="4" type="noConversion"/>
  </si>
  <si>
    <t>순번</t>
    <phoneticPr fontId="5" type="noConversion"/>
  </si>
  <si>
    <t>서울특별시 강남구 선릉로 615 (논현동, 썬라이더빌딩) 3층</t>
  </si>
  <si>
    <t>라라코리아인터내셔날(주)</t>
  </si>
  <si>
    <t>조지훈</t>
  </si>
  <si>
    <t>피엠인터내셔널코리아(유)</t>
  </si>
  <si>
    <t>티모브라이트하우프트</t>
  </si>
  <si>
    <t>서울 제882호</t>
  </si>
  <si>
    <t>정승욱</t>
  </si>
  <si>
    <t>서울시 강남구 테헤란로 203, 4층, 5층 (역삼동, 서울인터내셔널타워)</t>
  </si>
  <si>
    <t>아이작밴샤바트</t>
  </si>
  <si>
    <t>김형수</t>
  </si>
  <si>
    <t>대구시 동구 동대구로 503 (신천동)</t>
  </si>
  <si>
    <t>(주)더올가</t>
  </si>
  <si>
    <t>류석우</t>
  </si>
  <si>
    <t>서울 제906호</t>
  </si>
  <si>
    <t>박진현</t>
  </si>
  <si>
    <t>서울 제904호</t>
  </si>
  <si>
    <t>배수진</t>
  </si>
  <si>
    <t>김광표</t>
  </si>
  <si>
    <t>서울 제857호</t>
  </si>
  <si>
    <t>황규현</t>
  </si>
  <si>
    <t>스타컴즈(주)</t>
  </si>
  <si>
    <t>이기진</t>
  </si>
  <si>
    <t>서울 제920호</t>
  </si>
  <si>
    <t>(주)비아블</t>
  </si>
  <si>
    <t>이수범</t>
  </si>
  <si>
    <t>(주)지오앤위즈</t>
  </si>
  <si>
    <t>서울 제914호</t>
  </si>
  <si>
    <t>(주)휴먼네이처코리아</t>
  </si>
  <si>
    <t>변은국</t>
  </si>
  <si>
    <t>서울 제911호</t>
  </si>
  <si>
    <t>직접판매공제조합</t>
    <phoneticPr fontId="4" type="noConversion"/>
  </si>
  <si>
    <t>-</t>
    <phoneticPr fontId="4" type="noConversion"/>
  </si>
  <si>
    <t>배수정, 아샤굽타</t>
  </si>
  <si>
    <t>서울시 강남구 영동대로 517,  27, 28, 29층 (삼성동,아셈타워)</t>
  </si>
  <si>
    <t>충남7호</t>
  </si>
  <si>
    <t>충남 공주시 백제문화로 2148-21</t>
  </si>
  <si>
    <t>서울시  강남구  삼성동 봉은사로 86길 6 (삼성동)</t>
  </si>
  <si>
    <t>서울시  강남구  테헤란로 328, 3층 (역삼동, 동우빌딩)</t>
  </si>
  <si>
    <t>서울시 강남구 논현로 706  (논현동, 아이캐슬빌딩)</t>
  </si>
  <si>
    <t>서울시 강남구 강남대로 358, 9층 (역삼동, 강남358타워)</t>
  </si>
  <si>
    <t>서울시 중구 소공로 116, 14층 (소공동, 서울센터빌딩)</t>
  </si>
  <si>
    <t>경기도 수원시 영통구 센트럴타운로 114-8, 3층 (이의동, 농우바이오빌딩)</t>
  </si>
  <si>
    <t>서울시 송파구 올림픽로 76, 14층 (잠실동, 제이타워)</t>
  </si>
  <si>
    <t>지쿱㈜</t>
  </si>
  <si>
    <t>서울시 강남구 학동로 326  (논현동)</t>
  </si>
  <si>
    <t>서울시 강남구 봉은사로 322 (역삼동, 앨트웰빌딩)</t>
  </si>
  <si>
    <t>서울시 중구 을지로51, 15층 (을지로2가, 교원내외빌딩)</t>
  </si>
  <si>
    <t>서울시 강남구 선릉로91길 10 (역삼동, 토탈스위스빌딩)</t>
  </si>
  <si>
    <t>서울 제807호</t>
  </si>
  <si>
    <t>서울시 강서구 공항대로 58길 10(등촌동, 에띠임본관)</t>
  </si>
  <si>
    <t>㈜인큐텐</t>
  </si>
  <si>
    <t>서울 제922호</t>
  </si>
  <si>
    <t>우진희</t>
  </si>
  <si>
    <t>서울시 강남구 영동대로96길 20, 3층 (삼성동)</t>
  </si>
  <si>
    <t>서울시 강남구 테헤란로 322, 서관 19층  (역삼동, 한신인터밸리 24)</t>
  </si>
  <si>
    <t>서울시 송파구 위례광장로 120, B 18호 (장지동, 위례중앙푸르지오1단지)</t>
  </si>
  <si>
    <t>뉴키㈜</t>
  </si>
  <si>
    <t>서울시 강남구 삼성로 566, 4층 (삼성동, 빌딩엠)</t>
  </si>
  <si>
    <t>대전시 유성구 도안대로 591, 5층 504호  (봉명동, 명동프라자)</t>
  </si>
  <si>
    <t>경성제약(주)</t>
  </si>
  <si>
    <t>경기도 남양주시 독정로성지2길 100 (진건읍 용정리)</t>
  </si>
  <si>
    <t>서울시 송파구 도곡로 458, 2층 (연두빌딩)</t>
  </si>
  <si>
    <t>가경진</t>
  </si>
  <si>
    <t>엘알헬스앤뷰티(유)</t>
  </si>
  <si>
    <t>서울 제919호</t>
  </si>
  <si>
    <t>서울시 강남구 테헤란로 216, 2층 (역삼동, 신웅타워)</t>
  </si>
  <si>
    <t>서울 제927호</t>
  </si>
  <si>
    <t>서울시 성동구 아차산로17, 1203호 (성수동1가, 서울숲L타워)</t>
  </si>
  <si>
    <t>서울 제924호</t>
  </si>
  <si>
    <t>서울시 강남구 테헤란로 327, 604&amp;605호 (역삼동, 빅토리아빌딩)</t>
  </si>
  <si>
    <t>(주)에이스원글로벌</t>
  </si>
  <si>
    <t>심현진</t>
  </si>
  <si>
    <t>경기 제2021-2호</t>
  </si>
  <si>
    <t>경기 양주시 광적면 부흥로618번길 110 가동</t>
  </si>
  <si>
    <t>(주)스테미코리아</t>
  </si>
  <si>
    <t>서울 제930호</t>
  </si>
  <si>
    <t>서울 강남구 테헤란로78길 16, 8층 (대치동, 노벨빌딩)</t>
  </si>
  <si>
    <t>서울 서초구 강남대로 373, 13층 101호 (서초동)</t>
  </si>
  <si>
    <t>㈜카리스</t>
  </si>
  <si>
    <t>㈜젬마코리아</t>
  </si>
  <si>
    <t>㈜아프로존</t>
  </si>
  <si>
    <t>㈜굿모닝월드</t>
  </si>
  <si>
    <t>㈜리뉴메디</t>
  </si>
  <si>
    <t>㈜에이필드</t>
  </si>
  <si>
    <t>와인코리아㈜농업회사법인</t>
  </si>
  <si>
    <t>㈜코스모스지</t>
  </si>
  <si>
    <t>㈜에이피</t>
  </si>
  <si>
    <t>고려한백㈜</t>
  </si>
  <si>
    <t>한국클라우드베리뉴트리쇼널스㈜</t>
  </si>
  <si>
    <t>에이스제이엠㈜</t>
  </si>
  <si>
    <t>㈜퍼메나</t>
  </si>
  <si>
    <t>㈜루카스앤에스</t>
  </si>
  <si>
    <t>㈜에이뉴힐</t>
  </si>
  <si>
    <t>㈜루루이노스</t>
  </si>
  <si>
    <t>㈜바라글로벌</t>
  </si>
  <si>
    <t>㈜힐리빙</t>
  </si>
  <si>
    <t>㈜카나이코리아</t>
  </si>
  <si>
    <t>㈜에나직크</t>
  </si>
  <si>
    <t>㈜에코프렌</t>
  </si>
  <si>
    <t>회사명</t>
    <phoneticPr fontId="5" type="noConversion"/>
  </si>
  <si>
    <t>대표자</t>
    <phoneticPr fontId="5" type="noConversion"/>
  </si>
  <si>
    <t>등록번호</t>
    <phoneticPr fontId="5" type="noConversion"/>
  </si>
  <si>
    <t>소재지</t>
    <phoneticPr fontId="9" type="noConversion"/>
  </si>
  <si>
    <t>피해보상보험가입</t>
    <phoneticPr fontId="9" type="noConversion"/>
  </si>
  <si>
    <t>비고</t>
    <phoneticPr fontId="9" type="noConversion"/>
  </si>
  <si>
    <t>직접판매공제조합</t>
  </si>
  <si>
    <t>한국특수판매공제조합</t>
  </si>
  <si>
    <t>서울특별시 영등포구 의사당대로 8, 태흥빌딩 602호</t>
  </si>
  <si>
    <t>박우섭</t>
  </si>
  <si>
    <t>경기 제2013-3호</t>
  </si>
  <si>
    <t>서울제786호</t>
  </si>
  <si>
    <t>서울시 서초구 남부순환로 2561, 지하 1층, 지상1층, 지상 2층(서초동)</t>
  </si>
  <si>
    <t>서울 제686호</t>
  </si>
  <si>
    <t>김기수</t>
  </si>
  <si>
    <t>서울특별시 강남구 언주로 432-6 성보빌딩 Ⅱ 5층</t>
  </si>
  <si>
    <t>김성엽</t>
  </si>
  <si>
    <t>경기 제2023-1호</t>
  </si>
  <si>
    <t>경기 부천시 옥산로220번길 26, 5층 (도당동, 미코빌딩)</t>
  </si>
  <si>
    <t>김동원</t>
  </si>
  <si>
    <t>서정훈</t>
  </si>
  <si>
    <t>서울제834호</t>
  </si>
  <si>
    <t>서울특별시 강남구 봉은사로63길 7 2층</t>
  </si>
  <si>
    <t>윤태림</t>
  </si>
  <si>
    <t>충북 영동군 영동읍 영동황간로662</t>
  </si>
  <si>
    <t>김봉준</t>
  </si>
  <si>
    <t>서울 제 780호</t>
  </si>
  <si>
    <t>서울특별시 강남구 논현로 72길 7</t>
  </si>
  <si>
    <t>유나권</t>
  </si>
  <si>
    <t>대구 제2013-5호</t>
  </si>
  <si>
    <t>대구광역시 수성구 들안로 236</t>
  </si>
  <si>
    <t>구금숙</t>
  </si>
  <si>
    <t>서울 제790호</t>
  </si>
  <si>
    <t>서울 금천구 가산디지털1로 128 stx V-TOWER 2001</t>
  </si>
  <si>
    <t>이우종</t>
  </si>
  <si>
    <t>서울 제766호</t>
  </si>
  <si>
    <t>서울 강동구 성내로 62 (성내동) 유원빌딩 3층</t>
  </si>
  <si>
    <t>김진락</t>
  </si>
  <si>
    <t xml:space="preserve">서울 서초구 남부순환로350길 19-7 (양재동) 아이비타워 5층 </t>
  </si>
  <si>
    <t>김영식</t>
  </si>
  <si>
    <t>서울제814호</t>
  </si>
  <si>
    <t>서울특별시 광진구 아차산로 627,5층</t>
  </si>
  <si>
    <t>제2011-1호</t>
  </si>
  <si>
    <t>엔티에이치인터내셔널(주)</t>
  </si>
  <si>
    <t>㈜지에스엘</t>
  </si>
  <si>
    <t>주기영</t>
  </si>
  <si>
    <t>서울제744호</t>
  </si>
  <si>
    <t>서울특별시금천구벚꽃로278,905호(가산동,SJ테크노빌)</t>
  </si>
  <si>
    <t>이종현</t>
  </si>
  <si>
    <t>서울 제833호</t>
  </si>
  <si>
    <t>서울특별시 마포구 성미산로 179, (연남동)</t>
  </si>
  <si>
    <t>서울 강남구 테헤란로 520 15층 (대치동, 삼안빌딩)</t>
  </si>
  <si>
    <t>서울 제735호</t>
  </si>
  <si>
    <t>추진룡</t>
  </si>
  <si>
    <t xml:space="preserve"> 서울 제865호</t>
  </si>
  <si>
    <t>서울특별시 강남구 강남대로94길86, 11층(역삼동, 신영빌딩)</t>
  </si>
  <si>
    <t>서울 강남구 역삼로5길 19 (역삼동) 2층, 수11빌딩</t>
  </si>
  <si>
    <t>케빈맥머레이</t>
  </si>
  <si>
    <t>서울시 강남구 테헤란로 419, 9층 (삼성동, 강남파이낸스플라자)</t>
  </si>
  <si>
    <t>강병구</t>
  </si>
  <si>
    <t>대전 제 46호</t>
  </si>
  <si>
    <t>대전 서구 대덕대로 182 405호</t>
  </si>
  <si>
    <t>서울시 강남구 삼성로85길 28 (대치동, 우전빌딩) 4층</t>
  </si>
  <si>
    <t>서울 제798호</t>
  </si>
  <si>
    <t>김태성</t>
  </si>
  <si>
    <t>서울 제 745호</t>
  </si>
  <si>
    <t>서울시 강남구 선릉로 427, 13층 (역삼동,효제빌딩)</t>
  </si>
  <si>
    <t>윤병연, 노소라</t>
  </si>
  <si>
    <t>서울-제889호</t>
  </si>
  <si>
    <t>김세원</t>
  </si>
  <si>
    <t>폴 테일러 프램턴</t>
  </si>
  <si>
    <t>서울 제897호</t>
  </si>
  <si>
    <t>서울특별시 강남구 테헤란로 146 7층 (역삼동, 현익빌딩)</t>
  </si>
  <si>
    <t>백홍기</t>
  </si>
  <si>
    <t>경기 제2022-1호</t>
  </si>
  <si>
    <t>경기도 안양시 동안구 관악대로298, 3층(관양동)</t>
  </si>
  <si>
    <t>박민주</t>
  </si>
  <si>
    <t>제주-2022-제1호</t>
  </si>
  <si>
    <t>홍인순</t>
  </si>
  <si>
    <t>경기 제2023-2호</t>
  </si>
  <si>
    <t>경기도 과천시 뒷골2로 8 윤희빌딩 1층</t>
  </si>
  <si>
    <t>김희정</t>
  </si>
  <si>
    <t>서울-제837호</t>
  </si>
  <si>
    <t>서울특별시 강남구 밤고개로1길 30, 5층</t>
  </si>
  <si>
    <t>서울 강남구 테헤란로 139-1 7층 (역삼동, 한중앙타워)</t>
  </si>
  <si>
    <t>송국주</t>
  </si>
  <si>
    <t>서울-제921호</t>
  </si>
  <si>
    <t>서울 제896호</t>
  </si>
  <si>
    <t>서울시 용산구 청파로 383 1층</t>
  </si>
  <si>
    <t>㈜바이온글로벌</t>
  </si>
  <si>
    <t>정지용</t>
  </si>
  <si>
    <t>서울 강남구 테헤란로64길 24 3층</t>
  </si>
  <si>
    <t>팡지강</t>
  </si>
  <si>
    <t>정팔문, 김동순</t>
  </si>
  <si>
    <t>서울 제782호</t>
  </si>
  <si>
    <t>김정애</t>
  </si>
  <si>
    <t>경기도 성남시 수정구 복정로 121, 2층</t>
  </si>
  <si>
    <t>박재일</t>
  </si>
  <si>
    <t>경북-2020-제2호</t>
  </si>
  <si>
    <t>경상북도 영천시 충효로 60, 지하1층-2호</t>
  </si>
  <si>
    <t>김정미</t>
  </si>
  <si>
    <t>부산 제101호</t>
  </si>
  <si>
    <t>서울특별시 광진구 아차산로78길 44, 크레스코빌딩 306호</t>
  </si>
  <si>
    <t>오동주</t>
  </si>
  <si>
    <t>전남 2021-제1호</t>
  </si>
  <si>
    <t>전라남도 광양시 광양읍 예구4길 22 1층</t>
  </si>
  <si>
    <t>이효정,김정민</t>
  </si>
  <si>
    <t>서울 강남구 도곡로 206,  8층(도곡동, 지오빌딩)</t>
  </si>
  <si>
    <t>백윤사</t>
  </si>
  <si>
    <t>대전제41호</t>
  </si>
  <si>
    <t>대전시 서구 둔산대로 117번길 95.리더스타운 D동 6층</t>
  </si>
  <si>
    <t>서울 송파구 올림픽로 98 (잠실동) 901호</t>
  </si>
  <si>
    <t>맹상열</t>
  </si>
  <si>
    <t>서울 제928호</t>
  </si>
  <si>
    <t>서울 강남구 선릉로 561 (역삼동) B1층 (역삼동, 루비나빌딩)</t>
  </si>
  <si>
    <t>(주)올네이쳐</t>
  </si>
  <si>
    <t>황보태원</t>
  </si>
  <si>
    <t>대구 제2022-1호</t>
  </si>
  <si>
    <t>대구광역시 중구 동덕로 55, 111동 304호 (대봉동 대봉태왕아너스)</t>
  </si>
  <si>
    <t>황진옥</t>
  </si>
  <si>
    <t>서울 제934호</t>
  </si>
  <si>
    <t>이기범</t>
  </si>
  <si>
    <t>경기 제 2012-4호</t>
  </si>
  <si>
    <t>수원시 팔달구 효원로 116 신나라빌딩 1층</t>
  </si>
  <si>
    <t>서울시 강남구 봉은사로 465, 7층(삼성동, 아이타워)</t>
  </si>
  <si>
    <t>㈜퍼플유</t>
  </si>
  <si>
    <t>서울-제859호</t>
  </si>
  <si>
    <t>서울특별시 강남구 테헤란로 425 신일빌딩 2층</t>
  </si>
  <si>
    <t>첸홍빙</t>
  </si>
  <si>
    <t>서울-767호</t>
  </si>
  <si>
    <t>서울 강남구 논현로 563, 3층 (역삼동, 언주타워 )</t>
  </si>
  <si>
    <t>전북 2019 – 제1호</t>
  </si>
  <si>
    <t>전북 익산시 함열읍 익산대로78길 282</t>
  </si>
  <si>
    <t>김용태</t>
  </si>
  <si>
    <t>서울 영등포구 문래북로 116, 1004호 (문래동3가, 트리플렉스)</t>
    <phoneticPr fontId="4" type="noConversion"/>
  </si>
  <si>
    <t>㈜풋팅코리아</t>
  </si>
  <si>
    <t>정여금</t>
  </si>
  <si>
    <t>서울 제751호</t>
  </si>
  <si>
    <t>서울특별시 서초구 논현로 83, A동 1914호 (양재동, 삼호물산빌딩)</t>
  </si>
  <si>
    <t>장순옥</t>
  </si>
  <si>
    <t>서울 제872호</t>
  </si>
  <si>
    <t>서울시 강남구 영동대로 511, 트레이드타워 40층 5호</t>
    <phoneticPr fontId="4" type="noConversion"/>
  </si>
  <si>
    <t>박한길, 최승곤</t>
    <phoneticPr fontId="4" type="noConversion"/>
  </si>
  <si>
    <t>김선명, 이천용</t>
    <phoneticPr fontId="4" type="noConversion"/>
  </si>
  <si>
    <t>서울시 강남구 강남대로 140길 18 4층 (논현동 ,크레아빌딩)</t>
    <phoneticPr fontId="4" type="noConversion"/>
  </si>
  <si>
    <t>부산-2022-1호</t>
    <phoneticPr fontId="4" type="noConversion"/>
  </si>
  <si>
    <t>서울시 구로구 경인로 661, 신도림1차푸르지오 503호</t>
    <phoneticPr fontId="4" type="noConversion"/>
  </si>
  <si>
    <t>한국특수판매공제조합</t>
    <phoneticPr fontId="4" type="noConversion"/>
  </si>
  <si>
    <t>㈜우리커머스</t>
    <phoneticPr fontId="4" type="noConversion"/>
  </si>
  <si>
    <t>힐리월드코리아㈜</t>
    <phoneticPr fontId="4" type="noConversion"/>
  </si>
  <si>
    <t>㈜스킨독스</t>
    <phoneticPr fontId="4" type="noConversion"/>
  </si>
  <si>
    <t>(단위: 원)</t>
    <phoneticPr fontId="5" type="noConversion"/>
  </si>
  <si>
    <t>회  사  명</t>
    <phoneticPr fontId="5" type="noConversion"/>
  </si>
  <si>
    <t>2022년</t>
    <phoneticPr fontId="5" type="noConversion"/>
  </si>
  <si>
    <t>증 감</t>
    <phoneticPr fontId="5" type="noConversion"/>
  </si>
  <si>
    <t>비 고</t>
    <phoneticPr fontId="5" type="noConversion"/>
  </si>
  <si>
    <t>애터미㈜</t>
    <phoneticPr fontId="4" type="noConversion"/>
  </si>
  <si>
    <t>(유)매나테크코리아</t>
    <phoneticPr fontId="4" type="noConversion"/>
  </si>
  <si>
    <t>도테라코리아(유)</t>
    <phoneticPr fontId="4" type="noConversion"/>
  </si>
  <si>
    <t>㈜엔잭타</t>
    <phoneticPr fontId="4" type="noConversion"/>
  </si>
  <si>
    <t>㈜채이은</t>
    <phoneticPr fontId="4" type="noConversion"/>
  </si>
  <si>
    <t>㈜좋은효소</t>
    <phoneticPr fontId="4" type="noConversion"/>
  </si>
  <si>
    <t>㈜제이온</t>
    <phoneticPr fontId="4" type="noConversion"/>
  </si>
  <si>
    <t>㈜미젤</t>
    <phoneticPr fontId="4" type="noConversion"/>
  </si>
  <si>
    <t>(주)오너</t>
    <phoneticPr fontId="4" type="noConversion"/>
  </si>
  <si>
    <t>바이오스㈜</t>
    <phoneticPr fontId="4" type="noConversion"/>
  </si>
  <si>
    <t>㈜피앤피글로벌</t>
    <phoneticPr fontId="4" type="noConversion"/>
  </si>
  <si>
    <t>㈜지티비코리아</t>
    <phoneticPr fontId="4" type="noConversion"/>
  </si>
  <si>
    <t>㈜이레뷰티호텔</t>
    <phoneticPr fontId="4" type="noConversion"/>
  </si>
  <si>
    <t>㈜빅스카이글로벌</t>
    <phoneticPr fontId="4" type="noConversion"/>
  </si>
  <si>
    <t>㈜영진</t>
    <phoneticPr fontId="4" type="noConversion"/>
  </si>
  <si>
    <t>㈜에스디플랫폼</t>
    <phoneticPr fontId="4" type="noConversion"/>
  </si>
  <si>
    <t>㈜이너엔</t>
    <phoneticPr fontId="4" type="noConversion"/>
  </si>
  <si>
    <t>㈜더하이</t>
    <phoneticPr fontId="4" type="noConversion"/>
  </si>
  <si>
    <t>(단위 : 원)</t>
    <phoneticPr fontId="5" type="noConversion"/>
  </si>
  <si>
    <t>회 사 명</t>
    <phoneticPr fontId="5" type="noConversion"/>
  </si>
  <si>
    <t>증 감</t>
    <phoneticPr fontId="9" type="noConversion"/>
  </si>
  <si>
    <t>매출액 대비</t>
    <phoneticPr fontId="5" type="noConversion"/>
  </si>
  <si>
    <t>(단위: 명, 원)</t>
    <phoneticPr fontId="5" type="noConversion"/>
  </si>
  <si>
    <t>평균지급액
증 감</t>
    <phoneticPr fontId="9" type="noConversion"/>
  </si>
  <si>
    <t>비고</t>
    <phoneticPr fontId="4" type="noConversion"/>
  </si>
  <si>
    <t>판매원수(1%)</t>
    <phoneticPr fontId="9" type="noConversion"/>
  </si>
  <si>
    <t>(단위: 명)</t>
    <phoneticPr fontId="5" type="noConversion"/>
  </si>
  <si>
    <t xml:space="preserve">회사명 </t>
    <phoneticPr fontId="5" type="noConversion"/>
  </si>
  <si>
    <t>비 고(증감)</t>
    <phoneticPr fontId="5" type="noConversion"/>
  </si>
  <si>
    <t>등록</t>
    <phoneticPr fontId="9" type="noConversion"/>
  </si>
  <si>
    <t>수령</t>
    <phoneticPr fontId="9" type="noConversion"/>
  </si>
  <si>
    <t>평균수령액
증 감</t>
    <phoneticPr fontId="9" type="noConversion"/>
  </si>
  <si>
    <t>수령판매원수</t>
    <phoneticPr fontId="9" type="noConversion"/>
  </si>
  <si>
    <t>1억원 이상
후원수당 지급한 판매원수</t>
    <phoneticPr fontId="4" type="noConversion"/>
  </si>
  <si>
    <t>1억원 미만~5천만원 이상
후원수당 지급한 판매원수</t>
    <phoneticPr fontId="4" type="noConversion"/>
  </si>
  <si>
    <t>5천만원 미만~3천만원 이상 후원수당 지급한 판매원수</t>
    <phoneticPr fontId="4" type="noConversion"/>
  </si>
  <si>
    <t xml:space="preserve">합계 </t>
    <phoneticPr fontId="4" type="noConversion"/>
  </si>
  <si>
    <t>상위 1위 품목</t>
    <phoneticPr fontId="5" type="noConversion"/>
  </si>
  <si>
    <t>상위 2위 품목</t>
    <phoneticPr fontId="5" type="noConversion"/>
  </si>
  <si>
    <t>이스프링 정수기 필터 카트리지 (생활용품)</t>
  </si>
  <si>
    <t>맨즈 에너지 팩 (건강식품)</t>
  </si>
  <si>
    <t>더블엑스 리필 (건강식품)</t>
  </si>
  <si>
    <t>밸런스 위드인 365 (건강식품)</t>
  </si>
  <si>
    <t>아세로라C (건강식품)</t>
  </si>
  <si>
    <t>애터미헤모힘(건강식품)</t>
  </si>
  <si>
    <t>애터미 앱솔루트 셀렉티브 스킨케어(화장품)</t>
  </si>
  <si>
    <t>애터미 친생유산균(건강식품)</t>
  </si>
  <si>
    <t>애터미 화장지 (생활용품)</t>
  </si>
  <si>
    <t>애터미 스킨케어 시스템 더페임 (화장품)</t>
  </si>
  <si>
    <t>오토십(건강식품)</t>
  </si>
  <si>
    <t>액션팩(건강식품)</t>
  </si>
  <si>
    <t>[5+1] 액티바이즈(건강식품)</t>
  </si>
  <si>
    <t>액티바이즈(건강식품)</t>
  </si>
  <si>
    <t>에이지락 메타 (건강식품)</t>
  </si>
  <si>
    <t>클로로파워 (건강식품)</t>
  </si>
  <si>
    <t>허벌 알로에 겔 망고 (건강식품)</t>
  </si>
  <si>
    <t>F1 건강한 식사 쿠키앤크림 맛 (건강식품)</t>
  </si>
  <si>
    <t>루이스 이그나로 나이트웍스 (건강식품)</t>
  </si>
  <si>
    <t>인스턴트 허벌 베버리지 (건강식품)</t>
  </si>
  <si>
    <t>허벌라이프24 리빌드 스트랭쓰 (건강식품)</t>
  </si>
  <si>
    <t>비타민C 3종 세트(화장품)</t>
  </si>
  <si>
    <t>앰브로토스 라이프 (건강식품)</t>
  </si>
  <si>
    <t>옵티멀 서포트 패킷 (건강식품)</t>
  </si>
  <si>
    <t>트루퓨어 (건강식품)</t>
  </si>
  <si>
    <t>오소린 (건강식품)</t>
  </si>
  <si>
    <t>ProArgi-9 Plus_Rebranded (건강식품)</t>
  </si>
  <si>
    <t>Maximum Protein_Rebranded (건강식품)</t>
  </si>
  <si>
    <t>평생활력 엘엘브이(LLV) 팩 (건강식품)</t>
  </si>
  <si>
    <t>알파 피엑스피 포르테 90포 (건강식품)</t>
  </si>
  <si>
    <t>알파 피엑스피 플러스 90포 (건강식품)</t>
  </si>
  <si>
    <t>라라셀 블루밍 스페셜 앰플(화장품)</t>
  </si>
  <si>
    <t>엔트리 에스론 우먼 골드 (건강식품)</t>
  </si>
  <si>
    <t>엔트리 트리플엔 맥스 (건강식품)</t>
  </si>
  <si>
    <t>앤텔레콤 선불 1만원 (통신상품)</t>
  </si>
  <si>
    <t>앤텔레콤 선불 3만원 (통신상품)</t>
  </si>
  <si>
    <t>Energy Go Stix, Berry (건강식품)</t>
  </si>
  <si>
    <t>MVNO 알뜰폰 (통신상품)</t>
  </si>
  <si>
    <t>가르시니아 맥스 (건강식품)</t>
  </si>
  <si>
    <t>팔찌 골드체인 (기타)</t>
  </si>
  <si>
    <t>목걸이 클래식투톤 (기타)</t>
  </si>
  <si>
    <t>실큐 아미노산 프리미엄 PLUS 450포(30포*15box) (건강식품)</t>
  </si>
  <si>
    <t>굿모닝 실큐원 90포(30포*3box) (건강식품)</t>
  </si>
  <si>
    <t>굿모닝 실큐원 360포(30포*12box) (건강식품)</t>
  </si>
  <si>
    <t>실큐 아미노산 프리미엄 PLUS 90포(30포*3box) (건강식품)</t>
  </si>
  <si>
    <t>실큐 티로신 90포(30포*3box) (건강식품)</t>
  </si>
  <si>
    <t>하루미네랄365일(건강식품)</t>
  </si>
  <si>
    <t>명품화이버슬림(건강식품)</t>
  </si>
  <si>
    <t>뷰티펄 (건강식품)</t>
  </si>
  <si>
    <t>루비셀 스페셜 4U KIT (화장품)</t>
  </si>
  <si>
    <t>루비셀 인텐시브 4U 앰플 (화장품)</t>
  </si>
  <si>
    <t>옥타사발플러스(건강식품)</t>
  </si>
  <si>
    <t>이동통신단말(KT) (통신상품)</t>
  </si>
  <si>
    <t>통신 관리수수료(U+) (통신상품)</t>
  </si>
  <si>
    <t>상품-보조배터리 (통신상품)</t>
  </si>
  <si>
    <t>통신 관리수수료(W) (통신상품)</t>
  </si>
  <si>
    <t>매니스 한제원 침향단 (건강식품)</t>
  </si>
  <si>
    <t>궁내삼 흑삼 블랙 (건강식품)</t>
  </si>
  <si>
    <t>퀸즈헤나 레드 세트(화장품)</t>
  </si>
  <si>
    <t>퀸즈헤나 레드(화장품)</t>
  </si>
  <si>
    <t>퀸즈헤나 뉴브라운 세트(화장품)</t>
  </si>
  <si>
    <t>퀸즈헤나 뉴브라운 샴푸 세트(화장품)</t>
  </si>
  <si>
    <t>퀸즈헤나 뉴브라운(화장품)</t>
  </si>
  <si>
    <t>데일리빌드 (건강식품)</t>
  </si>
  <si>
    <t>에너지멀티비타민(열대과일맛) 30포 (건강식품)</t>
  </si>
  <si>
    <t>리퀴드코랄칼슘플러스  - 요거트맛(파우치) (건강식품)</t>
  </si>
  <si>
    <t>비즈니스팩(440) (화장품)</t>
  </si>
  <si>
    <t>Dr.SYS PS 셀 앰플 (화장품)</t>
  </si>
  <si>
    <t>오토십팩 (화장품)</t>
  </si>
  <si>
    <t>간박사 (건강식품)</t>
  </si>
  <si>
    <t>RESERVE™ (건강식품)</t>
  </si>
  <si>
    <t>비타민C X 피크노제놀(건강식품)</t>
  </si>
  <si>
    <t>IZUMIO (건강식품)</t>
  </si>
  <si>
    <t>SUPER LUTEIN (건강식품)</t>
  </si>
  <si>
    <t>AP 화장품 (화장품)</t>
  </si>
  <si>
    <t>퓨리피카 (건강식품)</t>
  </si>
  <si>
    <t>카달로그 (기타)</t>
  </si>
  <si>
    <t>세이크리드 프랑킨센스 에센셜 오일 - 15ml (화장품)</t>
  </si>
  <si>
    <t>에디케 스피드플로우 (건강식품)</t>
  </si>
  <si>
    <t>MVNO수수료 (통신상품)</t>
  </si>
  <si>
    <t>에디케 트리플24 (건강식품)</t>
  </si>
  <si>
    <t>데일리클린(건강식품)</t>
  </si>
  <si>
    <t>닥터써클(건강식품)</t>
  </si>
  <si>
    <t>크린싱바(N) (화장품)</t>
  </si>
  <si>
    <t>크린싱바(S) (화장품)</t>
  </si>
  <si>
    <t>휴디아미네랄 (건강식품)</t>
  </si>
  <si>
    <t>퍼펙트바디(건강식품)</t>
  </si>
  <si>
    <t>다나큐 프리미엄(건강식품)</t>
  </si>
  <si>
    <t>퍼펙트미네랄(건강식품)</t>
  </si>
  <si>
    <t>비너스톤 콜라겐(건강식품)</t>
  </si>
  <si>
    <t>비움(건강식품)</t>
  </si>
  <si>
    <t>여주(건강식품)</t>
  </si>
  <si>
    <t>맑은아침사랑(건강식품)</t>
  </si>
  <si>
    <t>관절n마디케어 (건강식품)</t>
  </si>
  <si>
    <t>실크아미노산100 (건강식품)</t>
  </si>
  <si>
    <t>발효오가피Ⅲ (건강식품)</t>
  </si>
  <si>
    <t>한백 키토올리고당 3종 (건강식품)</t>
  </si>
  <si>
    <t>발효오가피Ⅰ(건강식품)</t>
  </si>
  <si>
    <t>음식물처리기(생활용품)</t>
  </si>
  <si>
    <t>대박미(기타)</t>
  </si>
  <si>
    <t>호호바 오일 (화장품)</t>
  </si>
  <si>
    <t>루테리 (건강식품)</t>
  </si>
  <si>
    <t>ABC (건강식품)</t>
  </si>
  <si>
    <t>메타부스트 EX (건강식품)</t>
  </si>
  <si>
    <t>오토십-파워 부스터 허니 팩 (건강식품)</t>
  </si>
  <si>
    <t>리페어앰플(화장품)</t>
  </si>
  <si>
    <t>네츄럴솝(화장품)</t>
  </si>
  <si>
    <t>도플라프리미엄  (건강식품)</t>
  </si>
  <si>
    <t>헬스키니B(건강식품)</t>
  </si>
  <si>
    <t>프리미엄노니(건강식품)</t>
  </si>
  <si>
    <t>에이치비티미네랄(건강식품)</t>
  </si>
  <si>
    <t>포에버 알로에 겔 (건강식품)</t>
  </si>
  <si>
    <t>포에버 알로에 베라 겔 (건강식품)</t>
  </si>
  <si>
    <t>포에버 베리 알로에 겔 (건강식품)</t>
  </si>
  <si>
    <t>볼자인 오메가 (건강식품)</t>
  </si>
  <si>
    <t>볼자인 오리지널 (건강식품)</t>
  </si>
  <si>
    <t>눈애존 (건강식품)</t>
  </si>
  <si>
    <t>파코스 (건강식품)</t>
  </si>
  <si>
    <t>헴파스틱(건강식품)</t>
  </si>
  <si>
    <t>이로담 시원케어(건강식품)</t>
  </si>
  <si>
    <t>그래핀슈즈 스탠다드(생활용품)</t>
  </si>
  <si>
    <t>그래핀슈즈 탑(생활용품)</t>
  </si>
  <si>
    <t>건강백세50패키지(생활용품)</t>
  </si>
  <si>
    <t>옵티MSM(건강식품)</t>
  </si>
  <si>
    <t>DR's Secret Refining Serum 9 (30ml) (화장품)</t>
  </si>
  <si>
    <t>밸런싱 미스트 토너(화장품)</t>
  </si>
  <si>
    <t>&lt;붙임 1&gt;</t>
    <phoneticPr fontId="5" type="noConversion"/>
  </si>
  <si>
    <t>2023년 공개대상 112개 사업자 일반현황</t>
    <phoneticPr fontId="5" type="noConversion"/>
  </si>
  <si>
    <t>애터미(주)</t>
  </si>
  <si>
    <t>노재홍</t>
  </si>
  <si>
    <t>서울 강동구 고덕비즈밸리로2가길 20 (고덕동) 4~8층 (고덕동, 도드람타워)</t>
  </si>
  <si>
    <t xml:space="preserve">도테라코리아(유) </t>
  </si>
  <si>
    <t>경기도 성남시 분당구 황새울로 335번길 5, 7층, 8층 801호</t>
  </si>
  <si>
    <t>(주) 엔잭타</t>
  </si>
  <si>
    <t>러셀에드워드홀, 고도영</t>
  </si>
  <si>
    <t>서울특별시 강남구 테헤란로 416, 12층(대치동, 연봉빌딩)</t>
  </si>
  <si>
    <t>경기도 성남시 분당구 성남대로916번길 11, 701호</t>
  </si>
  <si>
    <t>최영두</t>
  </si>
  <si>
    <t>라이언커티스우드, 이태훈</t>
  </si>
  <si>
    <t>(주)굿모닝월드</t>
  </si>
  <si>
    <t>(주)채이은</t>
  </si>
  <si>
    <t>데이비드리차드메리맨</t>
  </si>
  <si>
    <t>서울 제 715 호</t>
  </si>
  <si>
    <t>서울 송파구 백제고분로7길 53, 2층(잠실동, 에이더블유타워)</t>
  </si>
  <si>
    <t>주환</t>
  </si>
  <si>
    <t>서울 강남구 역삼로 552 (대치동, KM빌딩) 5층</t>
  </si>
  <si>
    <t>(주)좋은효소</t>
  </si>
  <si>
    <t>김영철</t>
  </si>
  <si>
    <t>뉴유라이프코리아 (유)</t>
  </si>
  <si>
    <t>권태휘</t>
    <phoneticPr fontId="4" type="noConversion"/>
  </si>
  <si>
    <t>제2022-2호</t>
    <phoneticPr fontId="4" type="noConversion"/>
  </si>
  <si>
    <t>부산광역시 연제구 월드컵대로 113, 7층 (재일빌딩)</t>
    <phoneticPr fontId="4" type="noConversion"/>
  </si>
  <si>
    <t>신한은행 일산화정지점</t>
    <phoneticPr fontId="4" type="noConversion"/>
  </si>
  <si>
    <t>전라북도 남원시 밤티재길 16-12(광치동)</t>
  </si>
  <si>
    <t>(주)아프로존</t>
  </si>
  <si>
    <t>(주) 지에스엘</t>
  </si>
  <si>
    <t>아마레코리아(주)</t>
  </si>
  <si>
    <t>장윤성</t>
  </si>
  <si>
    <t>서울 강남구 선릉로93길 5 (역삼동) 6~7층 대유타워</t>
  </si>
  <si>
    <t>힐리월드코리아 (주)</t>
  </si>
  <si>
    <t>이민우</t>
  </si>
  <si>
    <t>서울-제933호</t>
  </si>
  <si>
    <t xml:space="preserve">서울특별시 송파구 송파대로 437 7층 </t>
  </si>
  <si>
    <t>하창봉</t>
  </si>
  <si>
    <t>서울 제567호</t>
  </si>
  <si>
    <t>(주) 젬마코리아</t>
  </si>
  <si>
    <t>경기 광명시 신기로 20 유플래닛 타워동 3층 301호</t>
  </si>
  <si>
    <t>안치성, 안지선</t>
    <phoneticPr fontId="4" type="noConversion"/>
  </si>
  <si>
    <t>에드먼추와충</t>
  </si>
  <si>
    <t>(주) 제이온</t>
  </si>
  <si>
    <t>와인코리아(주)</t>
  </si>
  <si>
    <t>충북 2013-1호</t>
  </si>
  <si>
    <t>키아리코리아㈜</t>
    <phoneticPr fontId="4" type="noConversion"/>
  </si>
  <si>
    <t>로버트레이나</t>
    <phoneticPr fontId="4" type="noConversion"/>
  </si>
  <si>
    <t>부산2023-1호</t>
    <phoneticPr fontId="4" type="noConversion"/>
  </si>
  <si>
    <t>부산시 동구 중앙대로 216, 6층(초량동, 교원부산빌딩)</t>
    <phoneticPr fontId="4" type="noConversion"/>
  </si>
  <si>
    <t>신한은행</t>
    <phoneticPr fontId="4" type="noConversion"/>
  </si>
  <si>
    <t>바이오스 (주)</t>
  </si>
  <si>
    <t>인천2023-2호</t>
  </si>
  <si>
    <t>인천 서구 파랑로 495 1동 928호</t>
  </si>
  <si>
    <t>(주)바이온글로벌</t>
  </si>
  <si>
    <t>서울-제918호</t>
  </si>
  <si>
    <t>트루비코리아 (유)</t>
  </si>
  <si>
    <t>David Michael Brown</t>
    <phoneticPr fontId="4" type="noConversion"/>
  </si>
  <si>
    <t>서울 제 936호</t>
  </si>
  <si>
    <t>서울시 서초구 남부순환로 2583, 6층</t>
  </si>
  <si>
    <t>제이브이글로벌 (유)</t>
  </si>
  <si>
    <t>윤재인</t>
  </si>
  <si>
    <t>서울-제932호</t>
  </si>
  <si>
    <t>(주) 유니앤코어</t>
  </si>
  <si>
    <t>김성현</t>
  </si>
  <si>
    <t>서울 제935호</t>
  </si>
  <si>
    <t>서울 서초구 양재대로 2길 100-30 연우빌딩 2층</t>
  </si>
  <si>
    <t>(주)바칸</t>
  </si>
  <si>
    <t>(주) 미젤</t>
  </si>
  <si>
    <t>(주)에이뉴힐</t>
  </si>
  <si>
    <t>(주)루카스앤에스</t>
  </si>
  <si>
    <t>이상희</t>
  </si>
  <si>
    <t>서울특별시 서초구 서초대로2, 9층(방배동,이수파이브)</t>
    <phoneticPr fontId="4" type="noConversion"/>
  </si>
  <si>
    <t>고려한백 (주)</t>
  </si>
  <si>
    <t>(주) 셀플렉스</t>
  </si>
  <si>
    <t>정 자 향</t>
  </si>
  <si>
    <t>경기 제2022-2호</t>
  </si>
  <si>
    <t xml:space="preserve">경기도 남양주시 화도읍 북한강로 1362-33 </t>
  </si>
  <si>
    <t>(주) 오너</t>
  </si>
  <si>
    <t>서울특별시 송파구 올림픽로 92 3층 (잠실동, 잠실두성빌딩)</t>
  </si>
  <si>
    <t>(주) 스킨독스</t>
  </si>
  <si>
    <t>서울 동작구 남부순환로 2053</t>
  </si>
  <si>
    <t>(주)캘러리코리아</t>
  </si>
  <si>
    <t>스티븐존플립스</t>
  </si>
  <si>
    <t>서울 제937호</t>
  </si>
  <si>
    <t>서울시 강동구 성내로6길 50 3층 (피스센터)</t>
  </si>
  <si>
    <t>아이야유니온 (주)</t>
  </si>
  <si>
    <t>윤주희</t>
  </si>
  <si>
    <t>서울특별시 종로구 새문안로 92, 706호(광화문 오피시아빌딩)</t>
  </si>
  <si>
    <t>최일목</t>
  </si>
  <si>
    <t>하야시 히로아키</t>
  </si>
  <si>
    <t>(주) 피앤피글로벌</t>
  </si>
  <si>
    <t>서울시 송파구 백제고분로7길 3-10, 2층(잠실동, 렉스빌2차)</t>
  </si>
  <si>
    <t>뉴키(주)</t>
  </si>
  <si>
    <t>안드레아스그루츠</t>
  </si>
  <si>
    <t>장은영</t>
    <phoneticPr fontId="4" type="noConversion"/>
  </si>
  <si>
    <t>부산광역시 해운대구 세실로 69번길 24 4층</t>
    <phoneticPr fontId="4" type="noConversion"/>
  </si>
  <si>
    <t>(주)힐리빙</t>
  </si>
  <si>
    <t>허성민</t>
  </si>
  <si>
    <r>
      <t>제주특별자치도제주시신광로</t>
    </r>
    <r>
      <rPr>
        <sz val="9"/>
        <color rgb="FF000000"/>
        <rFont val="HCI Poppy"/>
      </rPr>
      <t>103,1102</t>
    </r>
    <r>
      <rPr>
        <sz val="9"/>
        <color rgb="FF000000"/>
        <rFont val="휴먼명조"/>
        <family val="3"/>
        <charset val="129"/>
      </rPr>
      <t>호</t>
    </r>
    <r>
      <rPr>
        <sz val="9"/>
        <color rgb="FF000000"/>
        <rFont val="맑은 고딕"/>
        <family val="3"/>
        <charset val="129"/>
      </rPr>
      <t xml:space="preserve"> </t>
    </r>
  </si>
  <si>
    <t>㈜아이엠글로벌넷</t>
  </si>
  <si>
    <t>도영기</t>
  </si>
  <si>
    <t>서울시 금천구 가산디지털1로 168 우림라이온스밸리 B동 1312호</t>
  </si>
  <si>
    <t>파트너코코리아(유)</t>
  </si>
  <si>
    <t>타일러브린튼존스</t>
  </si>
  <si>
    <t>서울 강남구 테헤란로82길 14 (대치동, 부영빌딩) 9층 902호</t>
  </si>
  <si>
    <t>(주) 지티비코리아</t>
  </si>
  <si>
    <t>서울시 송파구 올림픽로 116, 7층 (잠실동, 메디씨티빌딩)</t>
  </si>
  <si>
    <t>(주) 씨엔뷰(CNView)</t>
  </si>
  <si>
    <t>이기현,이혜영</t>
  </si>
  <si>
    <t>인천-2023-1호</t>
  </si>
  <si>
    <t>인천광역시 연수구 먼우금로 190  7층 703호(연수프라자)</t>
  </si>
  <si>
    <t>(주) 에스엔비아이</t>
  </si>
  <si>
    <t>정영재</t>
  </si>
  <si>
    <t>대구-2023-1호</t>
  </si>
  <si>
    <t>대구 동구 매여로 2길 53</t>
  </si>
  <si>
    <t>(주)이레뷰티호텔</t>
  </si>
  <si>
    <t xml:space="preserve">경기 제2018-5호 </t>
  </si>
  <si>
    <t>이젤피아(주)</t>
  </si>
  <si>
    <t>정특래, 최국상</t>
  </si>
  <si>
    <t>에이스제이엠(주)</t>
  </si>
  <si>
    <t>부산광역시 연제구 중앙대로 1231, 에이스제이엠빌딩 8층</t>
  </si>
  <si>
    <t>강희옥</t>
  </si>
  <si>
    <t>서울시 강남구 선릉로 535, 1층</t>
  </si>
  <si>
    <t>서울시 서초구 서초대로 347, 901호 (서초동, 서초크로바타워)</t>
  </si>
  <si>
    <t>(주)테라스타</t>
  </si>
  <si>
    <t>서울 강남구 테헤란로 139 (역삼동) , 7층 (신중앙빌딩)</t>
  </si>
  <si>
    <t>(주)바라글로벌</t>
  </si>
  <si>
    <t>손경희</t>
  </si>
  <si>
    <t>서울시 강남구 테헤란로 139, 3층(신중앙빌딩)</t>
  </si>
  <si>
    <t>(주) 에스디플랫폼</t>
  </si>
  <si>
    <t>박명환</t>
  </si>
  <si>
    <t>서울-제860호</t>
  </si>
  <si>
    <t>(주)에나직크</t>
  </si>
  <si>
    <t>타케야마 테츠지</t>
  </si>
  <si>
    <t>서울-제779호</t>
  </si>
  <si>
    <t>서울 강남구 선릉로131길 15 희승빌딩 7층</t>
  </si>
  <si>
    <t>서울 서초구 강남대로39길 26-1 (서초동) 거원빌딩 6층</t>
  </si>
  <si>
    <t>(주)에코프렌</t>
  </si>
  <si>
    <t>서울특별시 서초구 반포대로24길 15, 3층(서초동, 서초중앙빌딩)</t>
  </si>
  <si>
    <t>(주)비앤하이브</t>
  </si>
  <si>
    <t>대전 제45호</t>
  </si>
  <si>
    <t>대전광역시 유성구 학하복용서로 47, 2층</t>
  </si>
  <si>
    <t>(주) 카나이 코리아</t>
  </si>
  <si>
    <t>(유)엑스인듀어런스코리아</t>
  </si>
  <si>
    <t>송유습</t>
  </si>
  <si>
    <t>경기 제2023-5호</t>
  </si>
  <si>
    <t>경기도 용인시 기흥구 동백중앙로 191, 8층 비8551호(중동,씨티프라자)</t>
  </si>
  <si>
    <t>김현만</t>
  </si>
  <si>
    <t>경기 제2021-1호</t>
  </si>
  <si>
    <t>경기 성남시 중원구 성남대로 1132, 모란역센트럴스퀘어 3층 317,318호</t>
  </si>
  <si>
    <t>(주)더하이</t>
  </si>
  <si>
    <t>다나바이오로직스 (주)</t>
  </si>
  <si>
    <t>최 혁</t>
  </si>
  <si>
    <t>서울 제938호</t>
  </si>
  <si>
    <t>서울특별시 금천구 가산디지털1로 168, C동 제806호(가산동, 우림라이온스밸리)</t>
    <phoneticPr fontId="4" type="noConversion"/>
  </si>
  <si>
    <t>(주) 에이레벨</t>
  </si>
  <si>
    <t>남우철</t>
  </si>
  <si>
    <t>서울-941호</t>
  </si>
  <si>
    <t>서울특별시 강남구 논현로 128길 22-4 2층</t>
  </si>
  <si>
    <t>서울 강남구 테헤란로1길 28-11 (역삼동) 5층 5133호(역삼동, 조이빌딩)</t>
  </si>
  <si>
    <t>(주)퀀텀코스메틱</t>
  </si>
  <si>
    <t>유민호</t>
  </si>
  <si>
    <t>서울 제943호</t>
  </si>
  <si>
    <t>서울특별시 강남구 테헤란로 147. 703호(역삼동, 성지하이츠2)</t>
  </si>
  <si>
    <t>메이드인강남(주)</t>
  </si>
  <si>
    <t>□ 폐업 등 업체(2024.4.30.기준)</t>
    <phoneticPr fontId="9" type="noConversion"/>
  </si>
  <si>
    <t>서울시 강남구 봉은사로 619, 4층&amp;5층&amp;6층&amp;7층 (삼성동, 제이비케이타워)</t>
  </si>
  <si>
    <t>2023-06-23 폐업</t>
    <phoneticPr fontId="4" type="noConversion"/>
  </si>
  <si>
    <t>2024-02-28 폐업</t>
    <phoneticPr fontId="4" type="noConversion"/>
  </si>
  <si>
    <t>2024-01-30 폐업</t>
    <phoneticPr fontId="4" type="noConversion"/>
  </si>
  <si>
    <t>2024-03-08 공제계약해지</t>
    <phoneticPr fontId="4" type="noConversion"/>
  </si>
  <si>
    <t>2024-01-23 공제계약해지,
2024-01-23~2024-12-31 휴업</t>
    <phoneticPr fontId="4" type="noConversion"/>
  </si>
  <si>
    <t>2023-10-26 폐업</t>
    <phoneticPr fontId="4" type="noConversion"/>
  </si>
  <si>
    <t>2024-03-21 폐업</t>
    <phoneticPr fontId="4" type="noConversion"/>
  </si>
  <si>
    <t>2023-08-25 폐업</t>
    <phoneticPr fontId="4" type="noConversion"/>
  </si>
  <si>
    <t>2023-09-06 폐업</t>
    <phoneticPr fontId="4" type="noConversion"/>
  </si>
  <si>
    <t>□ 2023년도 신규 영업 업체</t>
    <phoneticPr fontId="9" type="noConversion"/>
  </si>
  <si>
    <t>뉴유라이프코리아 (유)</t>
    <phoneticPr fontId="4" type="noConversion"/>
  </si>
  <si>
    <t>2022-12-12</t>
    <phoneticPr fontId="4" type="noConversion"/>
  </si>
  <si>
    <t>2023-07-06</t>
    <phoneticPr fontId="4" type="noConversion"/>
  </si>
  <si>
    <t>David Michael Brown</t>
  </si>
  <si>
    <t>(주)캘러리코리아</t>
    <phoneticPr fontId="4" type="noConversion"/>
  </si>
  <si>
    <t>2023-05-08</t>
  </si>
  <si>
    <t>2023-11-14</t>
    <phoneticPr fontId="4" type="noConversion"/>
  </si>
  <si>
    <t>2023-05-25</t>
  </si>
  <si>
    <t>2023-11-27</t>
  </si>
  <si>
    <t>&lt;붙임 2&gt;</t>
    <phoneticPr fontId="5" type="noConversion"/>
  </si>
  <si>
    <t>2023년 총 매출액 현황</t>
    <phoneticPr fontId="5" type="noConversion"/>
  </si>
  <si>
    <t>2023년</t>
    <phoneticPr fontId="5" type="noConversion"/>
  </si>
  <si>
    <t>피엠인터내셔널코리아(유)</t>
    <phoneticPr fontId="4" type="noConversion"/>
  </si>
  <si>
    <t>(주)비아블</t>
    <phoneticPr fontId="4" type="noConversion"/>
  </si>
  <si>
    <t>신규업체 2022-12-12</t>
    <phoneticPr fontId="4" type="noConversion"/>
  </si>
  <si>
    <t>아마레코리아㈜</t>
    <phoneticPr fontId="4" type="noConversion"/>
  </si>
  <si>
    <t>상호변경(카야니코리아(주)  → 아마레코리아(주), 24.01.10.)</t>
    <phoneticPr fontId="4" type="noConversion"/>
  </si>
  <si>
    <t>신규업체 2023-07-06</t>
    <phoneticPr fontId="4" type="noConversion"/>
  </si>
  <si>
    <t>신규업체 2023-04-04</t>
    <phoneticPr fontId="4" type="noConversion"/>
  </si>
  <si>
    <t>상호변경(바이디자인코리아(유)  → 제이브이글로벌(유), 23.7.20.)</t>
    <phoneticPr fontId="4" type="noConversion"/>
  </si>
  <si>
    <t>신규업체 2023-02-22</t>
    <phoneticPr fontId="4" type="noConversion"/>
  </si>
  <si>
    <t>상호변경(㈜바칸인터내셔널)  → ㈜바칸, 23.8.30.)</t>
    <phoneticPr fontId="4" type="noConversion"/>
  </si>
  <si>
    <t>상호변경(㈜셀플렉스코리아 → ㈜셀플렉스 , 23.10.24.)</t>
    <phoneticPr fontId="4" type="noConversion"/>
  </si>
  <si>
    <t>신규업체 2023-05-08</t>
    <phoneticPr fontId="4" type="noConversion"/>
  </si>
  <si>
    <t>상호변경(엘에스피플(주) → ㈜아이야펫 (23.8.17. 변경) → ㈜아이야유니온 (24.1.9. 변경))</t>
    <phoneticPr fontId="4" type="noConversion"/>
  </si>
  <si>
    <t>㈜아이엠글로벌넷</t>
    <phoneticPr fontId="4" type="noConversion"/>
  </si>
  <si>
    <t>상호변경(㈜메디어스코리아  → ㈜아이엠글로벌넷 , 24.03.28.)</t>
    <phoneticPr fontId="4" type="noConversion"/>
  </si>
  <si>
    <t>상호변경(한국모린다(유)  → 파트너코코리아(유) , 23.11.28.)</t>
    <phoneticPr fontId="4" type="noConversion"/>
  </si>
  <si>
    <t>(주) 씨엔뷰(CNView)</t>
    <phoneticPr fontId="4" type="noConversion"/>
  </si>
  <si>
    <t>신규업체 2023-05-04</t>
    <phoneticPr fontId="4" type="noConversion"/>
  </si>
  <si>
    <t>신규업체 2023-02-08</t>
    <phoneticPr fontId="4" type="noConversion"/>
  </si>
  <si>
    <t>상호변경(㈜키토윈  → 이젤피아(주) , 24.01.23.)</t>
    <phoneticPr fontId="4" type="noConversion"/>
  </si>
  <si>
    <t>상호변경(㈜에이쓰리글로벌  → ㈜테라스타 , 23.12.21.)</t>
    <phoneticPr fontId="4" type="noConversion"/>
  </si>
  <si>
    <t>상호변경(㈜에노존) → ㈜비앤하이브, 23.11.01.)</t>
    <phoneticPr fontId="4" type="noConversion"/>
  </si>
  <si>
    <t>(유)엑스인듀어런스코리아</t>
    <phoneticPr fontId="4" type="noConversion"/>
  </si>
  <si>
    <t>신규업체 2023-11-14</t>
    <phoneticPr fontId="4" type="noConversion"/>
  </si>
  <si>
    <t>㈜풋팅코리아</t>
    <phoneticPr fontId="4" type="noConversion"/>
  </si>
  <si>
    <t>다나바이오로직스㈜</t>
    <phoneticPr fontId="4" type="noConversion"/>
  </si>
  <si>
    <t>신규업체 2023-05-25</t>
    <phoneticPr fontId="4" type="noConversion"/>
  </si>
  <si>
    <t>㈜에이레벨</t>
    <phoneticPr fontId="4" type="noConversion"/>
  </si>
  <si>
    <t>신규업체 2023-11-27</t>
    <phoneticPr fontId="4" type="noConversion"/>
  </si>
  <si>
    <t>(주)휴먼네이처코리아</t>
    <phoneticPr fontId="4" type="noConversion"/>
  </si>
  <si>
    <t>㈜퀀텀코스메틱</t>
    <phoneticPr fontId="4" type="noConversion"/>
  </si>
  <si>
    <t>신규업체 2023-12-22</t>
    <phoneticPr fontId="4" type="noConversion"/>
  </si>
  <si>
    <t>메이드인강남㈜</t>
    <phoneticPr fontId="4" type="noConversion"/>
  </si>
  <si>
    <t>폐업</t>
    <phoneticPr fontId="4" type="noConversion"/>
  </si>
  <si>
    <t>공제계약해지</t>
    <phoneticPr fontId="4" type="noConversion"/>
  </si>
  <si>
    <t>&lt;붙임 3&gt;</t>
    <phoneticPr fontId="5" type="noConversion"/>
  </si>
  <si>
    <t>2023년 후원수당 지급총액 현황</t>
    <phoneticPr fontId="5" type="noConversion"/>
  </si>
  <si>
    <t>2023년</t>
    <phoneticPr fontId="4" type="noConversion"/>
  </si>
  <si>
    <t>&lt;붙임 4&gt;</t>
    <phoneticPr fontId="5" type="noConversion"/>
  </si>
  <si>
    <t>2023년 후원수당 지급분포도(상위 1% 미만 판매원)</t>
    <phoneticPr fontId="5" type="noConversion"/>
  </si>
  <si>
    <t>검증</t>
    <phoneticPr fontId="4" type="noConversion"/>
  </si>
  <si>
    <t>&lt;붙임 5&gt;</t>
    <phoneticPr fontId="5" type="noConversion"/>
  </si>
  <si>
    <t>2023년 등록 판매원과 후원수당 수령 판매원 현황</t>
    <phoneticPr fontId="5" type="noConversion"/>
  </si>
  <si>
    <t>&lt;붙임 6&gt;</t>
    <phoneticPr fontId="5" type="noConversion"/>
  </si>
  <si>
    <t>2023년 후원수당 수령 판매원의 평균 수령액</t>
    <phoneticPr fontId="5" type="noConversion"/>
  </si>
  <si>
    <t>수령1인당평균수령액</t>
    <phoneticPr fontId="9" type="noConversion"/>
  </si>
  <si>
    <t>&lt;붙임 7&gt;</t>
    <phoneticPr fontId="5" type="noConversion"/>
  </si>
  <si>
    <t>한국암웨이㈜</t>
    <phoneticPr fontId="4" type="noConversion"/>
  </si>
  <si>
    <t>BA Special (건강식품)</t>
  </si>
  <si>
    <t>TRMe (건강식품)</t>
  </si>
  <si>
    <t>TR90 (건강식품)</t>
  </si>
  <si>
    <t>유스스팬 (건강식품)</t>
  </si>
  <si>
    <t>웰스파iO (화장품)</t>
  </si>
  <si>
    <t>바이오스라이프 C Plus (건강식품)</t>
  </si>
  <si>
    <t>바이오스라이프 이 에너지 (건강식품)</t>
  </si>
  <si>
    <t>오메가 라이프3 120 리졸브 (건강식품)</t>
  </si>
  <si>
    <t>리버에센셜 (건강식품)</t>
  </si>
  <si>
    <t>헬스팩 (건강식품)</t>
    <phoneticPr fontId="4" type="noConversion"/>
  </si>
  <si>
    <t>프로바이오틱 (건강식품)</t>
    <phoneticPr fontId="4" type="noConversion"/>
  </si>
  <si>
    <t>바이오메가 (건강식품)</t>
    <phoneticPr fontId="4" type="noConversion"/>
  </si>
  <si>
    <t>프로후라바놀C300 (건강식품)</t>
    <phoneticPr fontId="4" type="noConversion"/>
  </si>
  <si>
    <t>헤파실 (건강식품)</t>
    <phoneticPr fontId="4" type="noConversion"/>
  </si>
  <si>
    <t>트루헬스 클렌즈 패키지(혼합) (건강식품)</t>
  </si>
  <si>
    <t>ProArgi-9+ SYNERMUNE (건강식품)</t>
  </si>
  <si>
    <t>Balance Shake Crunch Grains flavor (건강식품)</t>
  </si>
  <si>
    <t>SynerBeet (건강식품)</t>
  </si>
  <si>
    <t>셀비아 [B] 176 컬렉션 세트 (화장품)</t>
  </si>
  <si>
    <t>셀비아 [A] 176 컬렉션 세트 (화장품)</t>
  </si>
  <si>
    <t>[연말 프로모션] 176A 패키지 (화장품)</t>
  </si>
  <si>
    <t>셀비아 [C] 176 컬렉션 세트 (화장품)</t>
  </si>
  <si>
    <t>미솔로뮨 패키지2 (10Box) (건강식품)</t>
  </si>
  <si>
    <t>프랑킨센스  에센셜 오일 (기타)</t>
  </si>
  <si>
    <t>레몬 에센셜 오일 (기타)</t>
  </si>
  <si>
    <t>코코넛 오일 (기타)</t>
  </si>
  <si>
    <t>페퍼민트  에센셜 오일 (기타)</t>
  </si>
  <si>
    <t>미라클 다이아몬드 필 (화장품)</t>
  </si>
  <si>
    <t>얼티밋 스킨케어 컬렉션 10종 (화장품)</t>
  </si>
  <si>
    <t>앱소버 히알루로닉 세럼 (화장품)</t>
  </si>
  <si>
    <t>하이크로 큐 프리미엄 앰플 세트 (화장품)</t>
  </si>
  <si>
    <t>알파 카페 뉴트라 시그니쳐 블렌드 (건강식품)</t>
  </si>
  <si>
    <t>알파 B-12 90정 (건강식품)</t>
  </si>
  <si>
    <t>알파 카페 뉴트라 라이트블렌드 (건강식품)</t>
  </si>
  <si>
    <t xml:space="preserve"> 앤텔레콤 내맘대로 요금충전(L망) (통신상품)</t>
  </si>
  <si>
    <t>앤텔레콤 내맘대로 요금충전(K망) (통신상품)</t>
  </si>
  <si>
    <t>앤보임 25분 12회(3개 묶음) (기타)</t>
  </si>
  <si>
    <t>라라셀파(생활용품)</t>
  </si>
  <si>
    <t>라라소닉(생활용품)</t>
  </si>
  <si>
    <t>라라 클로로필a(건강식품)</t>
  </si>
  <si>
    <t>콜렌 의료온열매트 더블(생활용품)</t>
  </si>
  <si>
    <t>라파 402 VIP(의료기기) (기타)</t>
  </si>
  <si>
    <t>하이리빙 멀티돔 (기타)</t>
  </si>
  <si>
    <t>임실 가시엉겅퀴 하이진액 (건강식품)</t>
  </si>
  <si>
    <t>닥터큐민 오리진 (건강식품)</t>
  </si>
  <si>
    <t>닥터큐민-C 콜라겐 (건강식품)</t>
  </si>
  <si>
    <t>닥터큐민 비오트리 (건강식품)</t>
  </si>
  <si>
    <t>닥터큐민 올인원 프로바이오틱스 (건강식품)</t>
  </si>
  <si>
    <t>멀티비타민 트리플 플러스 (건강식품)</t>
  </si>
  <si>
    <t>DX Powder Pack (Grain &amp; Chocolate) (건강식품)</t>
  </si>
  <si>
    <t>Ritestart (건강식품)</t>
  </si>
  <si>
    <t>Transfer Factor Plus Tri-Factor (화장품)</t>
  </si>
  <si>
    <t>New DX Capsule pack (건강식품)</t>
  </si>
  <si>
    <t>미앤미 바디슈트 패키지(기타)</t>
  </si>
  <si>
    <t>필러거들 패키지(기타)</t>
  </si>
  <si>
    <t>NS 바디슈트 패키지(기타)</t>
  </si>
  <si>
    <t>슬림스팻츠 패키지(기타)</t>
  </si>
  <si>
    <t>골반거들 패키지(기타)</t>
  </si>
  <si>
    <t>적송플러스 (건강식품)</t>
  </si>
  <si>
    <t>110만pv 울트라적송엔오 패키지 (건강식품)</t>
  </si>
  <si>
    <t>(뉴)이뮤겔 (화장품)</t>
  </si>
  <si>
    <t>프리미엄 엔오365 (건강식품)</t>
  </si>
  <si>
    <t>울트라리바 (건강식품)</t>
  </si>
  <si>
    <t>라파 402 VIP (생활용품)</t>
  </si>
  <si>
    <t>Agency (통신상품)</t>
    <phoneticPr fontId="4" type="noConversion"/>
  </si>
  <si>
    <t>세라피아 (생활용품)</t>
  </si>
  <si>
    <t>베네비타 고!(건강식품)</t>
  </si>
  <si>
    <t>정수기필터 (생활용품)</t>
    <phoneticPr fontId="4" type="noConversion"/>
  </si>
  <si>
    <t>기능성속옷 (생활용품)</t>
    <phoneticPr fontId="4" type="noConversion"/>
  </si>
  <si>
    <t>라파402Dr플러스 (기타)</t>
  </si>
  <si>
    <t>리뉴 인텐시브 스킨 로션 (화장품)</t>
  </si>
  <si>
    <t>픽 퍼포먼스 팩 (건강식품)</t>
  </si>
  <si>
    <t>멜라파워 9X (생활용품)</t>
  </si>
  <si>
    <t>레몬브라이트 (생활용품)</t>
  </si>
  <si>
    <t xml:space="preserve"> 이롬플러스 셀푸드 굿모닝생식 프리미엄 (건강식품)</t>
    <phoneticPr fontId="4" type="noConversion"/>
  </si>
  <si>
    <t>감사케어팩2 (건강식품)</t>
    <phoneticPr fontId="4" type="noConversion"/>
  </si>
  <si>
    <t>면역플러스 두유 3+1 (건강식품)</t>
    <phoneticPr fontId="4" type="noConversion"/>
  </si>
  <si>
    <t>이뮨푸드엑스 (건강식품)</t>
  </si>
  <si>
    <t>이롬플러스 셀푸드 산삼배양근생식 (건강식품)</t>
    <phoneticPr fontId="4" type="noConversion"/>
  </si>
  <si>
    <t>슬림,클린,알파자임,차,이너자임 10세트+클린 2  (건강식품)</t>
  </si>
  <si>
    <t>슬림,클린,알파자임,차,이너자임 11세트  (건강식품)</t>
  </si>
  <si>
    <t>미리안 클린5  (건강식품)</t>
  </si>
  <si>
    <t>파비스 썬자임3  (건강식품)</t>
  </si>
  <si>
    <t>속 자임 3  (건강식품)</t>
  </si>
  <si>
    <t xml:space="preserve"> 라파402 VIP (기타(의료기기))</t>
    <phoneticPr fontId="4" type="noConversion"/>
  </si>
  <si>
    <t>Wells 공기청정기 토네이도 26평형 (기타)</t>
  </si>
  <si>
    <t>웰씨드 에너지샷 세트 (건강식품)</t>
  </si>
  <si>
    <t>교원건강&amp;황제자현단 (건강식품)</t>
  </si>
  <si>
    <t>에스룸 홈 에스테틱 세트 (화장품)</t>
  </si>
  <si>
    <t>8 SomaDerm® + Membership</t>
  </si>
  <si>
    <t xml:space="preserve">SomaDerm® </t>
  </si>
  <si>
    <t>4 SomaDerm® + Membership</t>
  </si>
  <si>
    <t>SOMADERM® Subscription (AutoShip)</t>
  </si>
  <si>
    <t>1 SomaDerm® + Membership</t>
  </si>
  <si>
    <t>제너럴 밸런스 식물성 MSM (건강식품)</t>
  </si>
  <si>
    <t>케어셀라 버블톡톡 세럼(화장품)</t>
  </si>
  <si>
    <t>씨케이 밸런스 파워 5Vial (건강식품)</t>
  </si>
  <si>
    <t>케어셀라 에코어스노우 유황비누 (화장품)</t>
  </si>
  <si>
    <t>케어셀라 하이드레이션 베이직 세트 (화장품)</t>
  </si>
  <si>
    <t>시그니처 패키지 (화장품)</t>
  </si>
  <si>
    <t>루비셀 뷰티랩 패키지 (화장품)</t>
  </si>
  <si>
    <t>엑소나인 비즈니스 키트 (화장품)</t>
  </si>
  <si>
    <t>에스바디 프리미엄골드 프로그램 7종 6세트(건강식품)</t>
  </si>
  <si>
    <t>(세트) 2020 매일만나 10세트(건강식품)</t>
  </si>
  <si>
    <t>에스바디 프리미엄골드 프로그램 7종 4세트(건강식품)</t>
  </si>
  <si>
    <t>엠에스엠 플러스골드 6세트(건강식품)</t>
  </si>
  <si>
    <t>에스바디 프리미엄골드 프로그램 12세트(건강식품)</t>
  </si>
  <si>
    <t>에이젠드 (건강식품)</t>
  </si>
  <si>
    <t>구스 고지베리 포르테 (건강식품)</t>
  </si>
  <si>
    <t>구스 비움톡스 (건강식품)</t>
  </si>
  <si>
    <t>L.O.R.P 뉴바이옴 P.테라피 프로그램 (화장품)</t>
  </si>
  <si>
    <t>핏솔루션(6＋2) 500PV (건강식품)</t>
  </si>
  <si>
    <t>Promo-핏솔루션 (6＋1) 500PV (건강식품)</t>
  </si>
  <si>
    <t>핏솔루션(6＋1) 6Mx100PV (건강식품)</t>
  </si>
  <si>
    <t>핏솔루션(6＋2) 6Mx100PV (건강식품)</t>
  </si>
  <si>
    <t>Promo-핏솔루션(6＋2) 500PV (건강식품)</t>
  </si>
  <si>
    <t>콰이너리 30팩 스틱형 (건강식품)</t>
  </si>
  <si>
    <t>알파 20씨 (30팩, 스틱형) (건강식품)</t>
  </si>
  <si>
    <t>포츈딜라이트 오리지날 (대용량,180g) (건강식품)</t>
  </si>
  <si>
    <t>포츈딜라이트 라즈베리 60팩 (건강식품)</t>
  </si>
  <si>
    <t>나이트로 익스트림 56ml (건강식품)</t>
  </si>
  <si>
    <t>썬셋 (건강식품)</t>
  </si>
  <si>
    <t>썬라이즈 (건강식품)</t>
  </si>
  <si>
    <t>나이트로 익스트림 15ml*8 (건강식품)</t>
  </si>
  <si>
    <t>리스토어 (건강식품)</t>
  </si>
  <si>
    <t>힐리 프로페셔널 에디션 패키지(기타)</t>
  </si>
  <si>
    <t>힐리 리조넌스 – 시크릿 런칭 패키지(기타)</t>
    <phoneticPr fontId="4" type="noConversion"/>
  </si>
  <si>
    <t>맥힐리 프로페셔널 에디션 패키지(기타)</t>
  </si>
  <si>
    <t>힐리 리조넌스 에디션 패키지(기타)</t>
  </si>
  <si>
    <t>힐리 리조넌스 플러스 에디션 패키지(기타)</t>
  </si>
  <si>
    <t>매니스 토션플러스 공기정화기 (생활용품)</t>
  </si>
  <si>
    <t>매니스 토션피아 공기정화기 (생활용품)</t>
  </si>
  <si>
    <t>매니스 닥터 엠에스엠큐 (건강식품)</t>
  </si>
  <si>
    <t>매니스 다이손 음식물처리기 (생활용품)</t>
  </si>
  <si>
    <t>경성제약 장박사 (건강식품)</t>
  </si>
  <si>
    <t>관절박사 msm (건강식품)</t>
  </si>
  <si>
    <t>경성다이어트 (건강식품)</t>
  </si>
  <si>
    <t>나미꼬 다이어트 (건강식품)</t>
  </si>
  <si>
    <t>2021년 이온아이저 (생활용품)</t>
  </si>
  <si>
    <t>엠에스엠 (건강식품)</t>
  </si>
  <si>
    <t>멀티에센스 프리미엄 5X (화장품)</t>
    <phoneticPr fontId="4" type="noConversion"/>
  </si>
  <si>
    <t>해바 칼슘 (건강식품)</t>
    <phoneticPr fontId="4" type="noConversion"/>
  </si>
  <si>
    <t>퓨어설퍼 400g (건강식품)</t>
  </si>
  <si>
    <t>리퀴드클렌즈 플러스 (건강식품)</t>
  </si>
  <si>
    <t xml:space="preserve"> 통신 관리수수료(KT) (통신상품)</t>
  </si>
  <si>
    <t>Dr.SYS 컨튜어 캡슐크림 (화장품)</t>
  </si>
  <si>
    <t>Dr.SYS 리셋 헤어세트 (화장품)</t>
  </si>
  <si>
    <t>디플셀톡스프리미엄350 (건강식품)</t>
  </si>
  <si>
    <t>디플셀톡스프리미엄350(9+9) (건강식품)</t>
  </si>
  <si>
    <t>디플셀350 (화장품)</t>
  </si>
  <si>
    <t>디플셀톡스프리미엄350(10+10) (건강식품)</t>
  </si>
  <si>
    <t>디플셀(1+1) 화장품)</t>
  </si>
  <si>
    <t>패스트팩(헬스) (건강식품)</t>
  </si>
  <si>
    <t>패스트팩(메타부스트 EX) (건강식품)</t>
  </si>
  <si>
    <t>패스트팩(스킨&amp;헬스) (기타)</t>
  </si>
  <si>
    <t>패스트팩(메타브레인 PS) (건강식품)</t>
  </si>
  <si>
    <t>우리엠에스엠골드360(건강식품)</t>
  </si>
  <si>
    <t>명품효소365(건강식품)</t>
  </si>
  <si>
    <t>하루하루명품루테인(건강식품)</t>
  </si>
  <si>
    <t>기타(과채음료)</t>
    <phoneticPr fontId="4" type="noConversion"/>
  </si>
  <si>
    <t>펄 스파클링 에너지 솔루션 (화장품)</t>
  </si>
  <si>
    <t>샤이닝 컴포지트 크림 (화장품)</t>
  </si>
  <si>
    <t>샤이닝 컴포지트 세럼 (화장품)</t>
  </si>
  <si>
    <t>샤이닝 컴포지트 토너 (화장품)</t>
  </si>
  <si>
    <t>펄 스파클링 필 (화장품)</t>
  </si>
  <si>
    <t>KR Youth Factor Action Pack(건강식품)</t>
    <phoneticPr fontId="4" type="noConversion"/>
  </si>
  <si>
    <t>Youth Factor Set(건강식품)</t>
    <phoneticPr fontId="4" type="noConversion"/>
  </si>
  <si>
    <t>EHT Action Pack(건강식품)</t>
    <phoneticPr fontId="4" type="noConversion"/>
  </si>
  <si>
    <t>NeoraFit Set (3x)(건강식품)</t>
    <phoneticPr fontId="4" type="noConversion"/>
  </si>
  <si>
    <t>Memory Formula (EHT)(건강식품)</t>
    <phoneticPr fontId="4" type="noConversion"/>
  </si>
  <si>
    <t>페퍼민트 바이탈리티 15ml (화장품)</t>
  </si>
  <si>
    <t>레몬 바이탈리티 15ml (화장품)</t>
  </si>
  <si>
    <t>라벤더 바이탈리티 15ml (화장품)</t>
  </si>
  <si>
    <t>티트리 에센셜 오일 - 15ml (화장품)</t>
  </si>
  <si>
    <t>에디케 메가써클알티지큐텐 (건강식품)</t>
  </si>
  <si>
    <t>[아이엠미]세븐데이즈C3G 모로실 다이어트 (건강식품)</t>
    <phoneticPr fontId="4" type="noConversion"/>
  </si>
  <si>
    <t>노니(건강식품)</t>
  </si>
  <si>
    <t>자연사랑(건강식품)</t>
  </si>
  <si>
    <t>CHTOV (화장품)</t>
  </si>
  <si>
    <t>올가드림4종 (화장품)</t>
  </si>
  <si>
    <t>프리미엄바이톡(기타)</t>
  </si>
  <si>
    <t>이뮨프로밸런스(기타)</t>
  </si>
  <si>
    <t>바이온 포뮬러1,2(건강식품)</t>
    <phoneticPr fontId="4" type="noConversion"/>
  </si>
  <si>
    <t>셀리크 프리미엄 3종(화장품)</t>
  </si>
  <si>
    <t>큐텐플러스(건강식품)</t>
    <phoneticPr fontId="4" type="noConversion"/>
  </si>
  <si>
    <t>트루스타 맥스 팩 (건강식품)</t>
  </si>
  <si>
    <t>트루 2004 팩 (건강식품)</t>
  </si>
  <si>
    <t>트루 2005 팩 (건강식품)</t>
  </si>
  <si>
    <t>트루스타 베이직 팩 (건강식품)</t>
  </si>
  <si>
    <t>트루 플러스 (건강식품)</t>
  </si>
  <si>
    <t>퓔렌 망고맛(기타)</t>
  </si>
  <si>
    <t>스타터 팩 1          (건강식품)</t>
    <phoneticPr fontId="4" type="noConversion"/>
  </si>
  <si>
    <t>퓔렌 비즈니스팩1 (기타)</t>
  </si>
  <si>
    <t>홀렌                  (건강식품)</t>
  </si>
  <si>
    <t>퓔렌 비즈니스팩3 (기타)</t>
  </si>
  <si>
    <t>A. 데일리 베이직 헬스 (건강식품)</t>
  </si>
  <si>
    <t>B. 데일리 코어 뷰티 (화장품)</t>
    <phoneticPr fontId="4" type="noConversion"/>
  </si>
  <si>
    <t>M4 세트(건강식품)</t>
    <phoneticPr fontId="4" type="noConversion"/>
  </si>
  <si>
    <t>M2 세트(건강식품)</t>
  </si>
  <si>
    <t>D. 더블 에너지 업 (에너지)(건강식품)</t>
    <phoneticPr fontId="4" type="noConversion"/>
  </si>
  <si>
    <t>MonaVie Active® (건강식품)</t>
  </si>
  <si>
    <t>NutriGen™ AM Essentials (건강식품)</t>
  </si>
  <si>
    <t>NutriGen™ PM Essentials (건강식품)</t>
  </si>
  <si>
    <t>METOMEGA (건강식품)</t>
  </si>
  <si>
    <t>미니샵 콤보 스페셜(화장품)</t>
    <phoneticPr fontId="4" type="noConversion"/>
  </si>
  <si>
    <t>미니샵 디톡스 콤보 스페셜(화장품)</t>
  </si>
  <si>
    <t>미니샵 아이업 콤보 스페셜(건강식품)</t>
  </si>
  <si>
    <t>미니샵 콤보 멜로시라 더 퍼스트(기타)</t>
  </si>
  <si>
    <t>비긴어데이 멜로시라 더 퍼스트(기타)</t>
  </si>
  <si>
    <t>블랙스팟트82(기타)</t>
  </si>
  <si>
    <t>블랙스팟트76(기타)</t>
  </si>
  <si>
    <t>블랙스팟트90(기타)</t>
  </si>
  <si>
    <t>미젤 베이지숄더 90A(기타)</t>
  </si>
  <si>
    <t>미젤 블랙숄더 90A(기타)</t>
  </si>
  <si>
    <t>볼트업 의류  (생활용품)</t>
  </si>
  <si>
    <t>용융소금  (생활용품)</t>
  </si>
  <si>
    <t>스템쎌  (화장품)</t>
  </si>
  <si>
    <t>규소수  (건강식품)</t>
  </si>
  <si>
    <t>(이벤트)PV팩150(NEW)(건강식품)</t>
  </si>
  <si>
    <t>(이벤트)PV팩150(건강식품)</t>
  </si>
  <si>
    <t>(오토십)락토핏 생유산균 식물성(2개월분)(건강식품)</t>
  </si>
  <si>
    <t>(이벤트)연관보(8+1)(건강식품)</t>
  </si>
  <si>
    <t>(이벤트)혈류앤(2세트)(건강식품)</t>
  </si>
  <si>
    <t>스타팩(건강식품,화장품)</t>
  </si>
  <si>
    <t>스타팩(셀55앰플)(화장품)</t>
  </si>
  <si>
    <t>스타팩(LV세럼)(화장품)</t>
  </si>
  <si>
    <t>샵패키지(W Fit)(생활용품)</t>
  </si>
  <si>
    <t>슈퍼팩1(건강식품,화장품)</t>
  </si>
  <si>
    <t>슬립토 (기타)</t>
  </si>
  <si>
    <t>셀라브 (화장품)</t>
  </si>
  <si>
    <t>유산균n굿바이옴 (기타)</t>
  </si>
  <si>
    <t>몽진환 (기타)</t>
  </si>
  <si>
    <t>스킨포스콜라겐
(건강식품)</t>
  </si>
  <si>
    <t>국민효소
(건강식품)</t>
  </si>
  <si>
    <t>AP팩 패키지
(건강식품, 화장품)</t>
  </si>
  <si>
    <t>패스트에너지
(건강식품)</t>
  </si>
  <si>
    <t>세븐데이즈 패키지
(건강식품)</t>
  </si>
  <si>
    <t>웰베라 루테인 (건강식품)</t>
  </si>
  <si>
    <t>SAC 패키지 (기타)</t>
  </si>
  <si>
    <t>PC패키지-B (기타)</t>
  </si>
  <si>
    <t>SAC-D (기타)</t>
  </si>
  <si>
    <t>New AC 패키지-B (기타)</t>
  </si>
  <si>
    <t>AC 챌린지핏 (기타)</t>
  </si>
  <si>
    <t>멀티에센스 120ml (화장품)</t>
  </si>
  <si>
    <t>앰플 마스크팩 (화장품)</t>
  </si>
  <si>
    <t>닝샤 고지베리(건강식품)</t>
  </si>
  <si>
    <t>퍼펙트 쿠션 (화장품)</t>
  </si>
  <si>
    <t>조인트프로 (건강식품)</t>
  </si>
  <si>
    <t>엑소니아프리미엄(화장품)</t>
  </si>
  <si>
    <t>딥클렌징폼(화장품)</t>
  </si>
  <si>
    <t>리모사 뉴트리션크림(화장품)</t>
  </si>
  <si>
    <t>필링겔(화장품)</t>
  </si>
  <si>
    <t>썬업젤(화장품)</t>
  </si>
  <si>
    <t>모이스춰라이징크림(화장품)</t>
  </si>
  <si>
    <t>알파 호프 (건강식품)</t>
  </si>
  <si>
    <t>반려견 전용 건강솔루션 PACK(기타)</t>
  </si>
  <si>
    <t>라파402 VIP 관절팩 V6(기타, 건강식품)</t>
  </si>
  <si>
    <t>New닥터 헬리파 2BOX(36개입)(건강식품)</t>
  </si>
  <si>
    <t>LASOL Brand Package V2(화장품)</t>
  </si>
  <si>
    <t>알로에젤 클렌저 (화장품)</t>
  </si>
  <si>
    <t>스크럽 (화장품)</t>
  </si>
  <si>
    <t>A NOVPlus-20  (건강식품)</t>
  </si>
  <si>
    <t xml:space="preserve"> A NOVPlus-10 (건강식품)</t>
  </si>
  <si>
    <t>아르니스 화장품 세트 (화장품)</t>
  </si>
  <si>
    <t>** A 엔오 생활팩-1  (기타)</t>
  </si>
  <si>
    <t>** A 엔오 생활팩-2 (기타)</t>
  </si>
  <si>
    <t>엔오(건강식품)</t>
  </si>
  <si>
    <t>스무스화이버(건강식품)</t>
  </si>
  <si>
    <t>관절박사(건강식품)</t>
  </si>
  <si>
    <t>디노보BF 베스트 패키지
(건강식품)</t>
  </si>
  <si>
    <t>지압신발 
520 패키지
(기타)</t>
  </si>
  <si>
    <t>지압신발
480 패키지
(기타)</t>
  </si>
  <si>
    <t>MSM
(건강식품)</t>
  </si>
  <si>
    <t>지압신발 
560 패키지
(기타)</t>
  </si>
  <si>
    <t>스타터 팩 슈퍼 헬스 (건강식품)</t>
  </si>
  <si>
    <t>스타터 팩 자이트가드 프로 (화장품)</t>
  </si>
  <si>
    <t>스타터 팩 자이트가드 (화장품)</t>
  </si>
  <si>
    <t>오토십-드링킹 이뮨 네틀 팩 (건강식품)</t>
  </si>
  <si>
    <t>마인드풀(건강식품)</t>
  </si>
  <si>
    <t>마이크로에이치(건강식품)</t>
    <phoneticPr fontId="4" type="noConversion"/>
  </si>
  <si>
    <t>브이 에이스(건강식품)</t>
    <phoneticPr fontId="4" type="noConversion"/>
  </si>
  <si>
    <t>일상회복 바이오 캔드(건강식품)</t>
  </si>
  <si>
    <t>블랙마카 프리미엄 2000(건강식품)</t>
  </si>
  <si>
    <t>엔오온(건강식품)</t>
  </si>
  <si>
    <t>힐리빙 엔:오 플러스(건강식품)</t>
  </si>
  <si>
    <t>탑에이치 마그네슘(건강식품)</t>
  </si>
  <si>
    <t>바디온세트(기타)</t>
  </si>
  <si>
    <t>오일 프랑킨센스(기타)</t>
  </si>
  <si>
    <t>MFG 리커버리 컴플렉스(화장품)</t>
  </si>
  <si>
    <t>MFG 페이스세럼(화장품)</t>
  </si>
  <si>
    <t>비비스칼프로(건강식품)</t>
  </si>
  <si>
    <t>TNJ CLASSIC(건강식품)</t>
    <phoneticPr fontId="4" type="noConversion"/>
  </si>
  <si>
    <t>TRUAGE MAX(건강식품)</t>
    <phoneticPr fontId="4" type="noConversion"/>
  </si>
  <si>
    <t>Skincerity(화장품)</t>
    <phoneticPr fontId="4" type="noConversion"/>
  </si>
  <si>
    <t>뉴트리파이(건강식품)</t>
    <phoneticPr fontId="4" type="noConversion"/>
  </si>
  <si>
    <t>Lucim(화장품)</t>
    <phoneticPr fontId="4" type="noConversion"/>
  </si>
  <si>
    <t>매니저팩1 (건강식품)</t>
  </si>
  <si>
    <t>골드A팩 6+2 (건강식품)</t>
  </si>
  <si>
    <t>매니저팩 추가증정 (건강식품)</t>
  </si>
  <si>
    <t>매니저팩5 (건강식품)</t>
  </si>
  <si>
    <t>골드A팩 6+1 (건강식품)</t>
  </si>
  <si>
    <t>더 감으리샴푸(생활용품)</t>
  </si>
  <si>
    <t>풍성하리샴푸(생확용품)</t>
  </si>
  <si>
    <t>트리플 리얼 액션 앰플(화장품)</t>
  </si>
  <si>
    <t>코어세븐 펩타이드 크림(화장품)</t>
  </si>
  <si>
    <t>벨라르니 글루타치온 액티브 업(기타)</t>
  </si>
  <si>
    <t>PASAZU(화장품)</t>
  </si>
  <si>
    <t>바이톡스(기타)</t>
  </si>
  <si>
    <t>훼이셜크림(화장품)</t>
  </si>
  <si>
    <t>마스크단(화장품)</t>
  </si>
  <si>
    <t>에피덤 3종세트 (화장품)</t>
  </si>
  <si>
    <t>토카이 스피루리나 (건강식품)</t>
  </si>
  <si>
    <t>닥터신 기능성신발 (생활용품)</t>
  </si>
  <si>
    <t>AM파워(건강식품)</t>
  </si>
  <si>
    <t>아싸이노니(건강식품)</t>
  </si>
  <si>
    <t>S7_VIP AREKHAN (기타)</t>
  </si>
  <si>
    <t>S1_Silver AREKHAN (기타)</t>
  </si>
  <si>
    <t>AREKHAN Brain (기타)</t>
  </si>
  <si>
    <t>S3 B3_VIP AREKHAN (기타)</t>
  </si>
  <si>
    <t>AREKHAN[27] (기타)</t>
  </si>
  <si>
    <t>포에버 알지 플러스 (건강식품)</t>
  </si>
  <si>
    <t>포에버 액트시 (건강식품)</t>
  </si>
  <si>
    <t>아르보떼정회원패키지 (기타)</t>
  </si>
  <si>
    <t>정회원 창업 패키지 (기타)</t>
  </si>
  <si>
    <t>블랙베리 멀티 글루타치온 (건강식품)</t>
  </si>
  <si>
    <t>총판점 창업 패키지 (기타)</t>
  </si>
  <si>
    <t>릴렉스메이신(150mlx2개입) (생활용품)</t>
  </si>
  <si>
    <t>아미네타(기타)</t>
  </si>
  <si>
    <t>네이쳐생식(기타)</t>
  </si>
  <si>
    <t>인슈킹(기타)</t>
  </si>
  <si>
    <t>ESM액티브아이나이저(생활용품)</t>
  </si>
  <si>
    <t>셀레킹(기타)</t>
  </si>
  <si>
    <t>바이오 매트(헬스케어제품)</t>
  </si>
  <si>
    <t>셀러뷰(건강식품)</t>
  </si>
  <si>
    <t>글루타(건강식품)</t>
  </si>
  <si>
    <t>오베오 올인원 샴푸(화장품)</t>
  </si>
  <si>
    <t>슬림핏 프리미어 에센셜오일(화장품)</t>
  </si>
  <si>
    <t>챌린저팩 (V.17) (기타)</t>
    <phoneticPr fontId="4" type="noConversion"/>
  </si>
  <si>
    <t>비즈팩 (V.3) (기타)</t>
    <phoneticPr fontId="4" type="noConversion"/>
  </si>
  <si>
    <t>[169] 물광뷰티 (화장품)</t>
  </si>
  <si>
    <t>[169] 데일리뷰티 (화장품)</t>
  </si>
  <si>
    <t>[169] 핵심영양 (V.2) (건강식품)</t>
    <phoneticPr fontId="4" type="noConversion"/>
  </si>
  <si>
    <t>LeveLuk 8 (기타)</t>
  </si>
  <si>
    <t>LeveLuk 8  옵션세트 (기타)</t>
  </si>
  <si>
    <t>LeveLuk 8  옵션(50) (기타)</t>
  </si>
  <si>
    <t>LeveLuk JrⅡ (기타)</t>
  </si>
  <si>
    <t>우콩시그마(2019) (건강식품)</t>
  </si>
  <si>
    <t>공보액 (건강식품)</t>
  </si>
  <si>
    <t>심봤다 (건강식품)</t>
  </si>
  <si>
    <t>천연지심 (건강식품)</t>
  </si>
  <si>
    <t>삼비유 (건강식품)</t>
  </si>
  <si>
    <t>스틱 (건강식품)</t>
  </si>
  <si>
    <t>장청원 3+1[건강식품]</t>
  </si>
  <si>
    <t>장청원 10+2[건강식품]</t>
  </si>
  <si>
    <t>장청원총판취득[건강식품]</t>
  </si>
  <si>
    <t>오프리[건강식품]</t>
  </si>
  <si>
    <t>헬씨페키지[건강식품]</t>
  </si>
  <si>
    <t>플라즈마 수소미스트(기타)</t>
  </si>
  <si>
    <t>에코디움 4종(생활용품)</t>
  </si>
  <si>
    <t>거제유자화장품4종(화장품)</t>
  </si>
  <si>
    <t>헴프라이프 선식(건강식품)</t>
  </si>
  <si>
    <t>300플래티늄패키지A (건강식품)</t>
    <phoneticPr fontId="4" type="noConversion"/>
  </si>
  <si>
    <t>300플래티늄패키지B (건강식품)</t>
    <phoneticPr fontId="4" type="noConversion"/>
  </si>
  <si>
    <t>매니저 패키지 (건강식품)</t>
    <phoneticPr fontId="4" type="noConversion"/>
  </si>
  <si>
    <t>60실버패키지A (건강식품)</t>
    <phoneticPr fontId="4" type="noConversion"/>
  </si>
  <si>
    <t>맴버 패키지 (건강식품)</t>
    <phoneticPr fontId="4" type="noConversion"/>
  </si>
  <si>
    <t>효소밥 프리미엄(건강식품)</t>
  </si>
  <si>
    <t>그래핀슈즈 와이어(생활용품)</t>
  </si>
  <si>
    <t>Spectrum Elegant Scarf(기타)</t>
  </si>
  <si>
    <t xml:space="preserve"> Auxiliary, Spectrum Socks(기타)</t>
  </si>
  <si>
    <t>He&amp;ME, Spectrum Bra(기타)</t>
  </si>
  <si>
    <t xml:space="preserve"> Slim Fit(기타)</t>
  </si>
  <si>
    <t>Men`s He&amp;ME, Spectrum Girdle(기타)</t>
  </si>
  <si>
    <t>XND파워팩 (건강식품)</t>
    <phoneticPr fontId="4" type="noConversion"/>
  </si>
  <si>
    <t>XND실버팩 (건강식품)</t>
    <phoneticPr fontId="4" type="noConversion"/>
  </si>
  <si>
    <t>스마트패키지 (건강식품)</t>
    <phoneticPr fontId="4" type="noConversion"/>
  </si>
  <si>
    <t>콜라겐+그린 (건강식품)</t>
    <phoneticPr fontId="4" type="noConversion"/>
  </si>
  <si>
    <t>XND골드팩 (건강식품)</t>
    <phoneticPr fontId="4" type="noConversion"/>
  </si>
  <si>
    <t>럭스립스 (화장품)</t>
  </si>
  <si>
    <t>프리미엄 노니주스 (건강식품)</t>
  </si>
  <si>
    <t xml:space="preserve"> 인핸스드 에센셜 혼합유산균 (건강식품)</t>
  </si>
  <si>
    <t xml:space="preserve"> 클러스터 엑스투 (건강식품)</t>
  </si>
  <si>
    <t xml:space="preserve"> 트리오틴 단백질 파우더 (건강식품)</t>
  </si>
  <si>
    <t>볼자인엔오포뮬라 (건강식품)</t>
  </si>
  <si>
    <t>볼자인락토메이드 (건강식품)</t>
  </si>
  <si>
    <t>기보차 (기타)</t>
  </si>
  <si>
    <t>365 고주파-2 (생활용품)</t>
  </si>
  <si>
    <t>스피루리나&amp;약손콩이패키지 (건강식품)</t>
  </si>
  <si>
    <t>[스타몰]풋테크리폼9.5만 (생활용품)</t>
  </si>
  <si>
    <t>건강백세50패키지[부츠] (생활용품)</t>
  </si>
  <si>
    <t>이디엠바이오톡스(기타)</t>
  </si>
  <si>
    <t>아이보(기타)</t>
  </si>
  <si>
    <t>고주파마사지기(기타)</t>
  </si>
  <si>
    <t>엔오알리움(기타)</t>
  </si>
  <si>
    <t>DR's Secret Moisturizer (화장품)</t>
  </si>
  <si>
    <t>DR's Secret Sunscreen (화장품)</t>
  </si>
  <si>
    <t>DR's Secret Aqua Boost Serum (30ml) (화장품)</t>
  </si>
  <si>
    <t>DR's Secret Cleanser (화장품)</t>
  </si>
  <si>
    <t>제타로쉬B12
(건강식품)</t>
  </si>
  <si>
    <t>아연제타비옴
(건강식품)</t>
  </si>
  <si>
    <t>해당없음</t>
  </si>
  <si>
    <t>패키지 상품(55만PV)(화장품)</t>
  </si>
  <si>
    <t>리아블랑 레아쥬 얼티밋 크림(25ml)(화장품)</t>
  </si>
  <si>
    <t>리아블랑 레아쥬 레이어 미스트(화장품)</t>
  </si>
  <si>
    <t>리아블랑 레아쥬 리셋 마스크(화장품)</t>
  </si>
  <si>
    <t>스타트 3종 패키지 (건강식품)</t>
  </si>
  <si>
    <t>셀티바 발효효소 3세트 (건강식품)</t>
  </si>
  <si>
    <t>휴먼네이처 바이탈모닝 (건강식품)</t>
  </si>
  <si>
    <t>휴먼네이처 그린프로폴리스 치약 (건강식품)</t>
  </si>
  <si>
    <t>휴먼네이처파이토그린 (건강식품)</t>
  </si>
  <si>
    <t>퍼펙트 10종 세트(화장품)</t>
  </si>
  <si>
    <t>비즈니스팩 세트(화장품)</t>
  </si>
  <si>
    <t>비타민B 항산화 세트(화장품)</t>
  </si>
  <si>
    <t>인공지능 초이스 시그니처 크림(화장품)</t>
  </si>
  <si>
    <t>인공지능 초이스 지성 올인원 로션(화장품)</t>
  </si>
  <si>
    <t>없음</t>
  </si>
  <si>
    <t>□ 영업 업체(2023. 12. 31. 기준 등록업체 중 2023년도 판매실적이 있고 2024. 4. 30. 기준 정상적으로 영업 중인 업체)</t>
    <phoneticPr fontId="9" type="noConversion"/>
  </si>
  <si>
    <t>2023년 후원수당 금액 수준별 지급분포도</t>
    <phoneticPr fontId="5" type="noConversion"/>
  </si>
  <si>
    <t>2023년 업체별 상위 5개 매출품목 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</si>
</sst>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_ "/>
    <numFmt numFmtId="178" formatCode="#,##0_);[Red]\(#,##0\)"/>
    <numFmt numFmtId="179" formatCode="0.00_ "/>
    <numFmt numFmtId="180" formatCode="yyyy\.mm\.dd\."/>
    <numFmt numFmtId="181" formatCode="#,##0_ ;[Red]\-#,##0\ 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u/>
      <sz val="14"/>
      <name val="HY견고딕"/>
      <family val="1"/>
      <charset val="129"/>
    </font>
    <font>
      <b/>
      <sz val="11"/>
      <color theme="0"/>
      <name val="HY견고딕"/>
      <family val="1"/>
      <charset val="129"/>
    </font>
    <font>
      <sz val="8"/>
      <name val="돋움"/>
      <family val="3"/>
      <charset val="129"/>
    </font>
    <font>
      <b/>
      <sz val="10"/>
      <name val="HY견고딕"/>
      <family val="1"/>
      <charset val="129"/>
    </font>
    <font>
      <sz val="9"/>
      <color rgb="FFFF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1"/>
      <name val="Calibri"/>
      <family val="2"/>
    </font>
    <font>
      <sz val="10"/>
      <color rgb="FFFF0000"/>
      <name val="돋움"/>
      <family val="3"/>
      <charset val="129"/>
    </font>
    <font>
      <b/>
      <sz val="9"/>
      <color theme="0"/>
      <name val="굴림"/>
      <family val="3"/>
      <charset val="129"/>
    </font>
    <font>
      <u/>
      <sz val="14"/>
      <color rgb="FFFF0000"/>
      <name val="HY견고딕"/>
      <family val="1"/>
      <charset val="129"/>
    </font>
    <font>
      <b/>
      <sz val="9"/>
      <color theme="0"/>
      <name val="HY견고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0" tint="-0.499984740745262"/>
      <name val="돋움"/>
      <family val="3"/>
      <charset val="129"/>
    </font>
    <font>
      <b/>
      <sz val="9"/>
      <name val="굴림"/>
      <family val="3"/>
      <charset val="129"/>
    </font>
    <font>
      <sz val="9"/>
      <color theme="0"/>
      <name val="HY견고딕"/>
      <family val="1"/>
      <charset val="129"/>
    </font>
    <font>
      <u/>
      <sz val="14"/>
      <color theme="1"/>
      <name val="HY견고딕"/>
      <family val="1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</font>
    <font>
      <sz val="9"/>
      <color rgb="FF000000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b/>
      <sz val="9"/>
      <color theme="0"/>
      <name val="돋움"/>
      <family val="3"/>
      <charset val="129"/>
    </font>
    <font>
      <sz val="10"/>
      <color theme="1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000000"/>
      </patternFill>
    </fill>
    <fill>
      <patternFill patternType="solid">
        <fgColor theme="3" tint="0.39997558519241921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auto="1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hair">
        <color auto="1"/>
      </top>
      <bottom style="hair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0" fontId="27" fillId="0" borderId="0">
      <alignment vertical="center"/>
    </xf>
    <xf numFmtId="41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</cellStyleXfs>
  <cellXfs count="553">
    <xf numFmtId="0" fontId="0" fillId="0" borderId="0" xfId="0">
      <alignment vertical="center"/>
    </xf>
    <xf numFmtId="41" fontId="6" fillId="0" borderId="0" xfId="1" applyFont="1" applyAlignment="1">
      <alignment vertical="center"/>
    </xf>
    <xf numFmtId="41" fontId="6" fillId="0" borderId="0" xfId="1" applyFont="1" applyAlignment="1">
      <alignment horizontal="center" vertical="center"/>
    </xf>
    <xf numFmtId="41" fontId="6" fillId="0" borderId="0" xfId="1" applyFont="1">
      <alignment vertical="center"/>
    </xf>
    <xf numFmtId="41" fontId="8" fillId="2" borderId="4" xfId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5" fillId="0" borderId="0" xfId="1" applyFont="1" applyBorder="1">
      <alignment vertical="center"/>
    </xf>
    <xf numFmtId="43" fontId="0" fillId="0" borderId="0" xfId="0" applyNumberFormat="1">
      <alignment vertical="center"/>
    </xf>
    <xf numFmtId="41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178" fontId="6" fillId="0" borderId="0" xfId="1" applyNumberFormat="1" applyFont="1">
      <alignment vertical="center"/>
    </xf>
    <xf numFmtId="179" fontId="6" fillId="0" borderId="0" xfId="1" applyNumberFormat="1" applyFont="1" applyAlignment="1">
      <alignment horizontal="center" vertical="center"/>
    </xf>
    <xf numFmtId="41" fontId="6" fillId="0" borderId="0" xfId="1" applyFont="1" applyAlignment="1">
      <alignment horizontal="right"/>
    </xf>
    <xf numFmtId="0" fontId="6" fillId="0" borderId="0" xfId="0" applyFont="1" applyAlignment="1">
      <alignment horizontal="centerContinuous" vertical="center"/>
    </xf>
    <xf numFmtId="41" fontId="6" fillId="0" borderId="0" xfId="1" applyFont="1" applyAlignment="1">
      <alignment horizontal="centerContinuous" vertical="center"/>
    </xf>
    <xf numFmtId="41" fontId="6" fillId="0" borderId="0" xfId="1" applyFont="1" applyAlignment="1">
      <alignment horizontal="right" vertical="center"/>
    </xf>
    <xf numFmtId="0" fontId="7" fillId="0" borderId="0" xfId="0" applyFont="1" applyAlignment="1">
      <alignment horizontal="centerContinuous" vertical="center"/>
    </xf>
    <xf numFmtId="178" fontId="0" fillId="0" borderId="0" xfId="0" applyNumberFormat="1">
      <alignment vertical="center"/>
    </xf>
    <xf numFmtId="42" fontId="0" fillId="0" borderId="0" xfId="0" applyNumberFormat="1">
      <alignment vertical="center"/>
    </xf>
    <xf numFmtId="10" fontId="0" fillId="0" borderId="0" xfId="0" applyNumberFormat="1">
      <alignment vertical="center"/>
    </xf>
    <xf numFmtId="41" fontId="8" fillId="2" borderId="10" xfId="1" applyFont="1" applyFill="1" applyBorder="1" applyAlignment="1">
      <alignment horizontal="center" vertical="center"/>
    </xf>
    <xf numFmtId="41" fontId="8" fillId="2" borderId="11" xfId="1" applyFont="1" applyFill="1" applyBorder="1" applyAlignment="1">
      <alignment horizontal="center" vertical="center"/>
    </xf>
    <xf numFmtId="41" fontId="20" fillId="0" borderId="0" xfId="1" applyFont="1" applyBorder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1" fontId="8" fillId="3" borderId="24" xfId="1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41" fontId="20" fillId="0" borderId="0" xfId="1" applyFont="1" applyBorder="1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6" fillId="0" borderId="0" xfId="0" applyFont="1">
      <alignment vertical="center"/>
    </xf>
    <xf numFmtId="0" fontId="17" fillId="0" borderId="0" xfId="0" applyFont="1" applyAlignment="1">
      <alignment horizontal="centerContinuous" vertical="center"/>
    </xf>
    <xf numFmtId="41" fontId="30" fillId="2" borderId="4" xfId="1" applyFont="1" applyFill="1" applyBorder="1" applyAlignment="1">
      <alignment horizontal="center" vertical="center" wrapText="1"/>
    </xf>
    <xf numFmtId="41" fontId="30" fillId="2" borderId="14" xfId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41" fontId="23" fillId="4" borderId="9" xfId="1" applyFont="1" applyFill="1" applyBorder="1" applyAlignment="1">
      <alignment horizontal="center" vertical="center" wrapText="1"/>
    </xf>
    <xf numFmtId="9" fontId="23" fillId="4" borderId="9" xfId="3" applyFont="1" applyFill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/>
    </xf>
    <xf numFmtId="49" fontId="24" fillId="0" borderId="9" xfId="0" applyNumberFormat="1" applyFont="1" applyBorder="1" applyAlignment="1">
      <alignment horizontal="center" vertical="center"/>
    </xf>
    <xf numFmtId="49" fontId="24" fillId="0" borderId="9" xfId="0" applyNumberFormat="1" applyFont="1" applyBorder="1" applyAlignment="1">
      <alignment horizontal="center" vertical="center" wrapText="1"/>
    </xf>
    <xf numFmtId="49" fontId="21" fillId="0" borderId="34" xfId="0" applyNumberFormat="1" applyFont="1" applyBorder="1" applyAlignment="1">
      <alignment horizontal="center" vertical="center"/>
    </xf>
    <xf numFmtId="49" fontId="23" fillId="0" borderId="9" xfId="0" applyNumberFormat="1" applyFont="1" applyBorder="1" applyAlignment="1">
      <alignment horizontal="center" vertical="center" shrinkToFit="1"/>
    </xf>
    <xf numFmtId="49" fontId="24" fillId="0" borderId="9" xfId="0" applyNumberFormat="1" applyFont="1" applyBorder="1" applyAlignment="1">
      <alignment horizontal="center" vertical="center" shrinkToFit="1"/>
    </xf>
    <xf numFmtId="49" fontId="24" fillId="0" borderId="9" xfId="2" applyNumberFormat="1" applyFont="1" applyBorder="1" applyAlignment="1">
      <alignment horizontal="center" vertical="center"/>
    </xf>
    <xf numFmtId="49" fontId="25" fillId="0" borderId="9" xfId="0" applyNumberFormat="1" applyFont="1" applyBorder="1" applyAlignment="1">
      <alignment horizontal="center" vertical="center"/>
    </xf>
    <xf numFmtId="49" fontId="25" fillId="4" borderId="9" xfId="0" applyNumberFormat="1" applyFont="1" applyFill="1" applyBorder="1" applyAlignment="1">
      <alignment horizontal="center" vertical="center"/>
    </xf>
    <xf numFmtId="49" fontId="25" fillId="0" borderId="9" xfId="0" applyNumberFormat="1" applyFont="1" applyBorder="1" applyAlignment="1">
      <alignment horizontal="center" vertical="center" wrapText="1"/>
    </xf>
    <xf numFmtId="49" fontId="23" fillId="0" borderId="9" xfId="7" applyNumberFormat="1" applyFont="1" applyBorder="1" applyAlignment="1">
      <alignment horizontal="center" vertical="center"/>
    </xf>
    <xf numFmtId="49" fontId="24" fillId="0" borderId="9" xfId="7" applyNumberFormat="1" applyFont="1" applyBorder="1" applyAlignment="1">
      <alignment horizontal="center" vertical="center"/>
    </xf>
    <xf numFmtId="49" fontId="24" fillId="0" borderId="9" xfId="7" applyNumberFormat="1" applyFont="1" applyBorder="1" applyAlignment="1">
      <alignment horizontal="center" vertical="center" wrapText="1"/>
    </xf>
    <xf numFmtId="49" fontId="24" fillId="6" borderId="9" xfId="0" applyNumberFormat="1" applyFont="1" applyFill="1" applyBorder="1" applyAlignment="1">
      <alignment horizontal="center" vertical="center"/>
    </xf>
    <xf numFmtId="41" fontId="23" fillId="0" borderId="9" xfId="1" applyFont="1" applyBorder="1" applyAlignment="1">
      <alignment horizontal="center" vertical="center" wrapText="1"/>
    </xf>
    <xf numFmtId="9" fontId="23" fillId="0" borderId="9" xfId="3" applyFont="1" applyBorder="1" applyAlignment="1">
      <alignment horizontal="center" vertical="center" wrapText="1"/>
    </xf>
    <xf numFmtId="49" fontId="21" fillId="4" borderId="34" xfId="0" applyNumberFormat="1" applyFont="1" applyFill="1" applyBorder="1" applyAlignment="1">
      <alignment horizontal="center" vertical="center"/>
    </xf>
    <xf numFmtId="41" fontId="24" fillId="0" borderId="9" xfId="8" applyFont="1" applyBorder="1" applyAlignment="1">
      <alignment horizontal="center" vertical="center"/>
    </xf>
    <xf numFmtId="41" fontId="24" fillId="0" borderId="9" xfId="8" applyFont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 wrapText="1"/>
    </xf>
    <xf numFmtId="49" fontId="21" fillId="0" borderId="34" xfId="0" applyNumberFormat="1" applyFont="1" applyBorder="1" applyAlignment="1">
      <alignment horizontal="center" vertical="center" wrapText="1"/>
    </xf>
    <xf numFmtId="49" fontId="24" fillId="0" borderId="9" xfId="9" applyNumberFormat="1" applyFont="1" applyBorder="1" applyAlignment="1">
      <alignment horizontal="center" vertical="center" wrapText="1"/>
    </xf>
    <xf numFmtId="49" fontId="23" fillId="0" borderId="9" xfId="10" applyNumberFormat="1" applyFont="1" applyBorder="1" applyAlignment="1">
      <alignment horizontal="center" vertical="center"/>
    </xf>
    <xf numFmtId="49" fontId="24" fillId="0" borderId="9" xfId="10" applyNumberFormat="1" applyFont="1" applyBorder="1" applyAlignment="1">
      <alignment horizontal="center" vertical="center"/>
    </xf>
    <xf numFmtId="49" fontId="24" fillId="0" borderId="9" xfId="10" applyNumberFormat="1" applyFont="1" applyBorder="1" applyAlignment="1">
      <alignment horizontal="center" vertical="center" wrapText="1"/>
    </xf>
    <xf numFmtId="49" fontId="24" fillId="0" borderId="9" xfId="11" applyNumberFormat="1" applyFont="1" applyBorder="1" applyAlignment="1">
      <alignment horizontal="center" vertical="center"/>
    </xf>
    <xf numFmtId="49" fontId="24" fillId="0" borderId="9" xfId="11" applyNumberFormat="1" applyFont="1" applyBorder="1" applyAlignment="1">
      <alignment horizontal="center" vertical="center" wrapText="1"/>
    </xf>
    <xf numFmtId="49" fontId="23" fillId="0" borderId="9" xfId="2" applyNumberFormat="1" applyFont="1" applyBorder="1" applyAlignment="1">
      <alignment horizontal="center" vertical="center"/>
    </xf>
    <xf numFmtId="49" fontId="24" fillId="0" borderId="9" xfId="2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/>
    </xf>
    <xf numFmtId="49" fontId="24" fillId="0" borderId="9" xfId="12" applyNumberFormat="1" applyFont="1" applyBorder="1" applyAlignment="1">
      <alignment horizontal="center" vertical="center"/>
    </xf>
    <xf numFmtId="49" fontId="24" fillId="0" borderId="9" xfId="12" applyNumberFormat="1" applyFont="1" applyBorder="1" applyAlignment="1">
      <alignment horizontal="center" vertical="center" wrapText="1"/>
    </xf>
    <xf numFmtId="0" fontId="24" fillId="4" borderId="34" xfId="0" applyFont="1" applyFill="1" applyBorder="1" applyAlignment="1">
      <alignment horizontal="center" vertical="center"/>
    </xf>
    <xf numFmtId="49" fontId="24" fillId="0" borderId="9" xfId="13" applyNumberFormat="1" applyFont="1" applyBorder="1" applyAlignment="1">
      <alignment horizontal="center" vertical="center"/>
    </xf>
    <xf numFmtId="49" fontId="24" fillId="0" borderId="9" xfId="13" applyNumberFormat="1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/>
    </xf>
    <xf numFmtId="49" fontId="24" fillId="0" borderId="9" xfId="14" applyNumberFormat="1" applyFont="1" applyBorder="1" applyAlignment="1">
      <alignment horizontal="center" vertical="center"/>
    </xf>
    <xf numFmtId="49" fontId="24" fillId="0" borderId="9" xfId="14" applyNumberFormat="1" applyFont="1" applyBorder="1" applyAlignment="1">
      <alignment horizontal="center" vertical="center" wrapText="1"/>
    </xf>
    <xf numFmtId="49" fontId="34" fillId="0" borderId="9" xfId="0" applyNumberFormat="1" applyFont="1" applyBorder="1" applyAlignment="1">
      <alignment horizontal="center" vertical="center"/>
    </xf>
    <xf numFmtId="49" fontId="24" fillId="0" borderId="9" xfId="15" applyNumberFormat="1" applyFont="1" applyBorder="1" applyAlignment="1">
      <alignment horizontal="center" vertical="center"/>
    </xf>
    <xf numFmtId="49" fontId="24" fillId="0" borderId="9" xfId="15" applyNumberFormat="1" applyFont="1" applyBorder="1" applyAlignment="1">
      <alignment horizontal="center" vertical="center" wrapText="1"/>
    </xf>
    <xf numFmtId="49" fontId="24" fillId="0" borderId="9" xfId="16" applyNumberFormat="1" applyFont="1" applyBorder="1" applyAlignment="1">
      <alignment horizontal="center" vertical="center"/>
    </xf>
    <xf numFmtId="49" fontId="24" fillId="0" borderId="9" xfId="16" applyNumberFormat="1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/>
    </xf>
    <xf numFmtId="49" fontId="23" fillId="0" borderId="35" xfId="0" applyNumberFormat="1" applyFont="1" applyBorder="1" applyAlignment="1">
      <alignment horizontal="center" vertical="center"/>
    </xf>
    <xf numFmtId="49" fontId="24" fillId="0" borderId="35" xfId="0" applyNumberFormat="1" applyFont="1" applyBorder="1" applyAlignment="1">
      <alignment horizontal="center" vertical="center"/>
    </xf>
    <xf numFmtId="49" fontId="24" fillId="0" borderId="35" xfId="0" applyNumberFormat="1" applyFont="1" applyBorder="1" applyAlignment="1">
      <alignment horizontal="center" vertical="center" wrapText="1"/>
    </xf>
    <xf numFmtId="49" fontId="24" fillId="0" borderId="35" xfId="2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41" fontId="8" fillId="0" borderId="0" xfId="1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left" vertical="center"/>
    </xf>
    <xf numFmtId="0" fontId="8" fillId="3" borderId="38" xfId="0" applyFont="1" applyFill="1" applyBorder="1" applyAlignment="1">
      <alignment horizontal="center" vertical="center"/>
    </xf>
    <xf numFmtId="41" fontId="8" fillId="3" borderId="38" xfId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9" fontId="25" fillId="0" borderId="39" xfId="1" applyNumberFormat="1" applyFont="1" applyBorder="1" applyAlignment="1">
      <alignment horizontal="center" vertical="center" wrapText="1"/>
    </xf>
    <xf numFmtId="9" fontId="23" fillId="0" borderId="39" xfId="3" applyFont="1" applyBorder="1" applyAlignment="1">
      <alignment horizontal="center" vertical="center" wrapText="1"/>
    </xf>
    <xf numFmtId="41" fontId="23" fillId="0" borderId="39" xfId="1" applyFont="1" applyBorder="1" applyAlignment="1">
      <alignment horizontal="center" vertical="center" wrapText="1"/>
    </xf>
    <xf numFmtId="0" fontId="23" fillId="4" borderId="39" xfId="0" applyFont="1" applyFill="1" applyBorder="1" applyAlignment="1">
      <alignment horizontal="center" vertical="center"/>
    </xf>
    <xf numFmtId="180" fontId="23" fillId="0" borderId="40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80" fontId="23" fillId="0" borderId="34" xfId="0" applyNumberFormat="1" applyFont="1" applyBorder="1" applyAlignment="1">
      <alignment horizontal="center" vertical="center"/>
    </xf>
    <xf numFmtId="180" fontId="23" fillId="0" borderId="34" xfId="0" applyNumberFormat="1" applyFont="1" applyBorder="1" applyAlignment="1">
      <alignment horizontal="center" vertical="center" wrapText="1"/>
    </xf>
    <xf numFmtId="14" fontId="23" fillId="0" borderId="34" xfId="0" applyNumberFormat="1" applyFont="1" applyBorder="1" applyAlignment="1">
      <alignment horizontal="center" vertical="center"/>
    </xf>
    <xf numFmtId="49" fontId="25" fillId="0" borderId="9" xfId="1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49" fontId="25" fillId="0" borderId="35" xfId="0" applyNumberFormat="1" applyFont="1" applyBorder="1" applyAlignment="1">
      <alignment horizontal="center" vertical="center"/>
    </xf>
    <xf numFmtId="49" fontId="25" fillId="0" borderId="35" xfId="0" applyNumberFormat="1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/>
    </xf>
    <xf numFmtId="14" fontId="23" fillId="0" borderId="36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180" fontId="24" fillId="0" borderId="0" xfId="0" applyNumberFormat="1" applyFont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49" fontId="25" fillId="0" borderId="39" xfId="0" applyNumberFormat="1" applyFont="1" applyBorder="1" applyAlignment="1">
      <alignment horizontal="center" vertical="center"/>
    </xf>
    <xf numFmtId="49" fontId="25" fillId="4" borderId="39" xfId="0" applyNumberFormat="1" applyFont="1" applyFill="1" applyBorder="1" applyAlignment="1">
      <alignment horizontal="center" vertical="center"/>
    </xf>
    <xf numFmtId="49" fontId="25" fillId="0" borderId="39" xfId="0" applyNumberFormat="1" applyFont="1" applyBorder="1" applyAlignment="1">
      <alignment horizontal="center" vertical="center" wrapText="1"/>
    </xf>
    <xf numFmtId="49" fontId="25" fillId="0" borderId="40" xfId="0" applyNumberFormat="1" applyFont="1" applyBorder="1" applyAlignment="1">
      <alignment horizontal="center" vertical="center"/>
    </xf>
    <xf numFmtId="49" fontId="25" fillId="0" borderId="34" xfId="0" applyNumberFormat="1" applyFont="1" applyBorder="1" applyAlignment="1">
      <alignment horizontal="center" vertical="center"/>
    </xf>
    <xf numFmtId="14" fontId="23" fillId="0" borderId="34" xfId="0" applyNumberFormat="1" applyFont="1" applyBorder="1" applyAlignment="1">
      <alignment horizontal="center" vertical="center" wrapText="1"/>
    </xf>
    <xf numFmtId="41" fontId="23" fillId="4" borderId="34" xfId="1" applyFont="1" applyFill="1" applyBorder="1" applyAlignment="1">
      <alignment horizontal="center" vertical="center" wrapText="1"/>
    </xf>
    <xf numFmtId="49" fontId="23" fillId="0" borderId="9" xfId="14" applyNumberFormat="1" applyFont="1" applyBorder="1" applyAlignment="1">
      <alignment horizontal="center" vertical="center"/>
    </xf>
    <xf numFmtId="49" fontId="23" fillId="0" borderId="9" xfId="14" applyNumberFormat="1" applyFont="1" applyBorder="1" applyAlignment="1">
      <alignment horizontal="center" vertical="center" wrapText="1"/>
    </xf>
    <xf numFmtId="14" fontId="23" fillId="0" borderId="34" xfId="14" applyNumberFormat="1" applyFont="1" applyBorder="1" applyAlignment="1">
      <alignment horizontal="center" vertical="center"/>
    </xf>
    <xf numFmtId="49" fontId="23" fillId="0" borderId="9" xfId="15" applyNumberFormat="1" applyFont="1" applyBorder="1" applyAlignment="1">
      <alignment horizontal="center" vertical="center"/>
    </xf>
    <xf numFmtId="49" fontId="23" fillId="0" borderId="9" xfId="15" applyNumberFormat="1" applyFont="1" applyBorder="1" applyAlignment="1">
      <alignment horizontal="center" vertical="center" wrapText="1"/>
    </xf>
    <xf numFmtId="49" fontId="23" fillId="0" borderId="34" xfId="15" applyNumberFormat="1" applyFont="1" applyBorder="1" applyAlignment="1">
      <alignment horizontal="center" vertical="center"/>
    </xf>
    <xf numFmtId="49" fontId="23" fillId="0" borderId="35" xfId="16" applyNumberFormat="1" applyFont="1" applyBorder="1" applyAlignment="1">
      <alignment horizontal="center" vertical="center"/>
    </xf>
    <xf numFmtId="49" fontId="23" fillId="0" borderId="35" xfId="16" applyNumberFormat="1" applyFont="1" applyBorder="1" applyAlignment="1">
      <alignment horizontal="center" vertical="center" wrapText="1"/>
    </xf>
    <xf numFmtId="49" fontId="23" fillId="0" borderId="35" xfId="2" applyNumberFormat="1" applyFont="1" applyBorder="1" applyAlignment="1">
      <alignment horizontal="center" vertical="center"/>
    </xf>
    <xf numFmtId="14" fontId="23" fillId="0" borderId="36" xfId="16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7" fontId="6" fillId="0" borderId="0" xfId="0" applyNumberFormat="1" applyFont="1">
      <alignment vertical="center"/>
    </xf>
    <xf numFmtId="177" fontId="8" fillId="2" borderId="42" xfId="0" applyNumberFormat="1" applyFont="1" applyFill="1" applyBorder="1" applyAlignment="1">
      <alignment horizontal="centerContinuous" vertical="center"/>
    </xf>
    <xf numFmtId="41" fontId="8" fillId="2" borderId="43" xfId="1" applyFont="1" applyFill="1" applyBorder="1" applyAlignment="1">
      <alignment horizontal="center" vertical="center"/>
    </xf>
    <xf numFmtId="41" fontId="8" fillId="2" borderId="44" xfId="1" applyFont="1" applyFill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177" fontId="23" fillId="0" borderId="39" xfId="1" applyNumberFormat="1" applyFont="1" applyBorder="1" applyAlignment="1">
      <alignment horizontal="right" vertical="center" wrapText="1"/>
    </xf>
    <xf numFmtId="178" fontId="28" fillId="0" borderId="39" xfId="0" applyNumberFormat="1" applyFont="1" applyBorder="1">
      <alignment vertical="center"/>
    </xf>
    <xf numFmtId="178" fontId="12" fillId="4" borderId="39" xfId="1" applyNumberFormat="1" applyFont="1" applyFill="1" applyBorder="1">
      <alignment vertical="center"/>
    </xf>
    <xf numFmtId="0" fontId="21" fillId="0" borderId="4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77" fontId="23" fillId="0" borderId="9" xfId="1" applyNumberFormat="1" applyFont="1" applyBorder="1" applyAlignment="1">
      <alignment horizontal="right" vertical="center" wrapText="1"/>
    </xf>
    <xf numFmtId="178" fontId="28" fillId="0" borderId="9" xfId="0" applyNumberFormat="1" applyFont="1" applyBorder="1">
      <alignment vertical="center"/>
    </xf>
    <xf numFmtId="178" fontId="12" fillId="4" borderId="9" xfId="1" applyNumberFormat="1" applyFont="1" applyFill="1" applyBorder="1">
      <alignment vertical="center"/>
    </xf>
    <xf numFmtId="177" fontId="8" fillId="0" borderId="0" xfId="0" applyNumberFormat="1" applyFont="1" applyAlignment="1">
      <alignment horizontal="centerContinuous" vertical="center"/>
    </xf>
    <xf numFmtId="49" fontId="13" fillId="0" borderId="0" xfId="0" applyNumberFormat="1" applyFont="1" applyAlignment="1">
      <alignment horizontal="center" vertical="center"/>
    </xf>
    <xf numFmtId="41" fontId="11" fillId="0" borderId="0" xfId="0" applyNumberFormat="1" applyFont="1">
      <alignment vertical="center"/>
    </xf>
    <xf numFmtId="0" fontId="35" fillId="0" borderId="0" xfId="0" applyFont="1" applyAlignment="1">
      <alignment horizontal="center" vertical="center"/>
    </xf>
    <xf numFmtId="49" fontId="36" fillId="0" borderId="0" xfId="0" applyNumberFormat="1" applyFont="1">
      <alignment vertical="center"/>
    </xf>
    <xf numFmtId="41" fontId="21" fillId="0" borderId="34" xfId="1" applyFont="1" applyBorder="1" applyAlignment="1">
      <alignment horizontal="center" vertical="center" wrapText="1"/>
    </xf>
    <xf numFmtId="41" fontId="12" fillId="0" borderId="0" xfId="0" applyNumberFormat="1" applyFont="1">
      <alignment vertical="center"/>
    </xf>
    <xf numFmtId="49" fontId="23" fillId="0" borderId="0" xfId="0" applyNumberFormat="1" applyFont="1" applyAlignment="1">
      <alignment horizontal="center" vertical="center"/>
    </xf>
    <xf numFmtId="178" fontId="12" fillId="0" borderId="9" xfId="1" applyNumberFormat="1" applyFont="1" applyFill="1" applyBorder="1">
      <alignment vertical="center"/>
    </xf>
    <xf numFmtId="49" fontId="26" fillId="0" borderId="34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49" fontId="26" fillId="0" borderId="34" xfId="0" applyNumberFormat="1" applyFont="1" applyBorder="1" applyAlignment="1">
      <alignment horizontal="center" vertical="center" wrapText="1"/>
    </xf>
    <xf numFmtId="14" fontId="24" fillId="0" borderId="34" xfId="0" applyNumberFormat="1" applyFont="1" applyBorder="1" applyAlignment="1">
      <alignment horizontal="center" vertical="center"/>
    </xf>
    <xf numFmtId="177" fontId="23" fillId="0" borderId="0" xfId="0" applyNumberFormat="1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 wrapText="1"/>
    </xf>
    <xf numFmtId="14" fontId="24" fillId="0" borderId="34" xfId="14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24" fillId="0" borderId="34" xfId="15" applyNumberFormat="1" applyFont="1" applyBorder="1" applyAlignment="1">
      <alignment horizontal="center" vertical="center"/>
    </xf>
    <xf numFmtId="14" fontId="24" fillId="0" borderId="34" xfId="16" applyNumberFormat="1" applyFont="1" applyBorder="1" applyAlignment="1">
      <alignment horizontal="center" vertical="center"/>
    </xf>
    <xf numFmtId="177" fontId="25" fillId="0" borderId="9" xfId="1" applyNumberFormat="1" applyFont="1" applyBorder="1" applyAlignment="1">
      <alignment horizontal="right" vertical="center" wrapText="1"/>
    </xf>
    <xf numFmtId="0" fontId="12" fillId="0" borderId="35" xfId="0" applyFont="1" applyBorder="1" applyAlignment="1">
      <alignment horizontal="center" vertical="center"/>
    </xf>
    <xf numFmtId="177" fontId="25" fillId="0" borderId="35" xfId="1" applyNumberFormat="1" applyFont="1" applyBorder="1" applyAlignment="1">
      <alignment horizontal="right" vertical="center" wrapText="1"/>
    </xf>
    <xf numFmtId="178" fontId="28" fillId="0" borderId="35" xfId="0" applyNumberFormat="1" applyFont="1" applyBorder="1">
      <alignment vertical="center"/>
    </xf>
    <xf numFmtId="178" fontId="12" fillId="4" borderId="35" xfId="1" applyNumberFormat="1" applyFont="1" applyFill="1" applyBorder="1">
      <alignment vertical="center"/>
    </xf>
    <xf numFmtId="49" fontId="21" fillId="4" borderId="36" xfId="0" applyNumberFormat="1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/>
    </xf>
    <xf numFmtId="41" fontId="16" fillId="7" borderId="27" xfId="0" applyNumberFormat="1" applyFont="1" applyFill="1" applyBorder="1">
      <alignment vertical="center"/>
    </xf>
    <xf numFmtId="41" fontId="16" fillId="7" borderId="16" xfId="0" applyNumberFormat="1" applyFont="1" applyFill="1" applyBorder="1">
      <alignment vertical="center"/>
    </xf>
    <xf numFmtId="178" fontId="37" fillId="7" borderId="12" xfId="1" applyNumberFormat="1" applyFont="1" applyFill="1" applyBorder="1">
      <alignment vertical="center"/>
    </xf>
    <xf numFmtId="0" fontId="38" fillId="7" borderId="13" xfId="0" applyFont="1" applyFill="1" applyBorder="1" applyAlignment="1">
      <alignment vertical="center" shrinkToFit="1"/>
    </xf>
    <xf numFmtId="0" fontId="1" fillId="0" borderId="0" xfId="0" applyFont="1">
      <alignment vertical="center"/>
    </xf>
    <xf numFmtId="49" fontId="23" fillId="0" borderId="0" xfId="0" applyNumberFormat="1" applyFont="1" applyAlignment="1">
      <alignment horizontal="center" vertical="center" wrapText="1"/>
    </xf>
    <xf numFmtId="176" fontId="0" fillId="0" borderId="0" xfId="0" applyNumberFormat="1">
      <alignment vertical="center"/>
    </xf>
    <xf numFmtId="176" fontId="1" fillId="0" borderId="0" xfId="0" applyNumberFormat="1" applyFont="1">
      <alignment vertical="center"/>
    </xf>
    <xf numFmtId="41" fontId="8" fillId="2" borderId="15" xfId="1" applyFont="1" applyFill="1" applyBorder="1" applyAlignment="1">
      <alignment horizontal="center" vertical="center"/>
    </xf>
    <xf numFmtId="178" fontId="8" fillId="2" borderId="10" xfId="1" applyNumberFormat="1" applyFont="1" applyFill="1" applyBorder="1" applyAlignment="1">
      <alignment horizontal="center" vertical="center"/>
    </xf>
    <xf numFmtId="41" fontId="8" fillId="2" borderId="24" xfId="1" applyFont="1" applyFill="1" applyBorder="1" applyAlignment="1">
      <alignment horizontal="center" vertical="center"/>
    </xf>
    <xf numFmtId="179" fontId="8" fillId="2" borderId="24" xfId="1" applyNumberFormat="1" applyFont="1" applyFill="1" applyBorder="1" applyAlignment="1">
      <alignment horizontal="center" vertical="center"/>
    </xf>
    <xf numFmtId="0" fontId="22" fillId="4" borderId="39" xfId="0" applyFont="1" applyFill="1" applyBorder="1" applyAlignment="1">
      <alignment horizontal="center" vertical="center"/>
    </xf>
    <xf numFmtId="49" fontId="22" fillId="0" borderId="39" xfId="1" applyNumberFormat="1" applyFont="1" applyBorder="1" applyAlignment="1">
      <alignment horizontal="center" vertical="center" wrapText="1"/>
    </xf>
    <xf numFmtId="3" fontId="12" fillId="4" borderId="39" xfId="1" applyNumberFormat="1" applyFont="1" applyFill="1" applyBorder="1" applyAlignment="1">
      <alignment horizontal="right" vertical="center" wrapText="1"/>
    </xf>
    <xf numFmtId="178" fontId="39" fillId="0" borderId="39" xfId="0" applyNumberFormat="1" applyFont="1" applyBorder="1" applyAlignment="1">
      <alignment horizontal="right" vertical="center"/>
    </xf>
    <xf numFmtId="178" fontId="22" fillId="4" borderId="39" xfId="1" applyNumberFormat="1" applyFont="1" applyFill="1" applyBorder="1" applyAlignment="1">
      <alignment horizontal="right" vertical="center"/>
    </xf>
    <xf numFmtId="10" fontId="12" fillId="0" borderId="39" xfId="0" applyNumberFormat="1" applyFont="1" applyBorder="1" applyAlignment="1">
      <alignment horizontal="right" vertical="center"/>
    </xf>
    <xf numFmtId="0" fontId="12" fillId="0" borderId="40" xfId="0" applyFont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178" fontId="12" fillId="0" borderId="9" xfId="0" applyNumberFormat="1" applyFont="1" applyBorder="1" applyAlignment="1">
      <alignment horizontal="right" vertical="center"/>
    </xf>
    <xf numFmtId="178" fontId="39" fillId="0" borderId="9" xfId="0" applyNumberFormat="1" applyFont="1" applyBorder="1" applyAlignment="1">
      <alignment horizontal="right" vertical="center"/>
    </xf>
    <xf numFmtId="178" fontId="22" fillId="4" borderId="9" xfId="1" applyNumberFormat="1" applyFont="1" applyFill="1" applyBorder="1" applyAlignment="1">
      <alignment horizontal="right" vertical="center"/>
    </xf>
    <xf numFmtId="10" fontId="12" fillId="0" borderId="9" xfId="0" applyNumberFormat="1" applyFont="1" applyBorder="1" applyAlignment="1">
      <alignment horizontal="right" vertical="center"/>
    </xf>
    <xf numFmtId="49" fontId="12" fillId="0" borderId="34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 shrinkToFit="1"/>
    </xf>
    <xf numFmtId="181" fontId="12" fillId="0" borderId="9" xfId="17" applyNumberFormat="1" applyFont="1" applyBorder="1" applyAlignment="1">
      <alignment horizontal="right" vertical="center" shrinkToFit="1"/>
    </xf>
    <xf numFmtId="0" fontId="12" fillId="0" borderId="34" xfId="0" applyFont="1" applyBorder="1" applyAlignment="1">
      <alignment horizontal="center" vertical="center"/>
    </xf>
    <xf numFmtId="49" fontId="22" fillId="0" borderId="9" xfId="1" applyNumberFormat="1" applyFont="1" applyBorder="1" applyAlignment="1">
      <alignment horizontal="center" vertical="center" wrapText="1"/>
    </xf>
    <xf numFmtId="3" fontId="12" fillId="4" borderId="9" xfId="1" applyNumberFormat="1" applyFont="1" applyFill="1" applyBorder="1" applyAlignment="1">
      <alignment horizontal="right" vertical="center" wrapText="1"/>
    </xf>
    <xf numFmtId="41" fontId="12" fillId="4" borderId="9" xfId="1" applyFont="1" applyFill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shrinkToFit="1"/>
    </xf>
    <xf numFmtId="49" fontId="22" fillId="0" borderId="9" xfId="0" applyNumberFormat="1" applyFont="1" applyBorder="1" applyAlignment="1">
      <alignment horizontal="center" vertical="center"/>
    </xf>
    <xf numFmtId="181" fontId="12" fillId="0" borderId="9" xfId="0" applyNumberFormat="1" applyFont="1" applyBorder="1" applyAlignment="1">
      <alignment horizontal="right" vertical="center"/>
    </xf>
    <xf numFmtId="181" fontId="12" fillId="0" borderId="9" xfId="17" applyNumberFormat="1" applyFont="1" applyBorder="1" applyAlignment="1">
      <alignment horizontal="right" vertical="center"/>
    </xf>
    <xf numFmtId="41" fontId="12" fillId="0" borderId="34" xfId="1" applyFont="1" applyBorder="1" applyAlignment="1">
      <alignment horizontal="center" vertical="center" wrapText="1"/>
    </xf>
    <xf numFmtId="178" fontId="22" fillId="0" borderId="9" xfId="0" applyNumberFormat="1" applyFont="1" applyBorder="1" applyAlignment="1">
      <alignment horizontal="right" vertical="center"/>
    </xf>
    <xf numFmtId="49" fontId="22" fillId="0" borderId="34" xfId="0" applyNumberFormat="1" applyFont="1" applyBorder="1" applyAlignment="1">
      <alignment horizontal="center" vertical="center"/>
    </xf>
    <xf numFmtId="181" fontId="12" fillId="0" borderId="9" xfId="7" applyNumberFormat="1" applyFont="1" applyBorder="1" applyAlignment="1">
      <alignment horizontal="right" vertical="center"/>
    </xf>
    <xf numFmtId="41" fontId="12" fillId="0" borderId="9" xfId="1" applyFont="1" applyBorder="1" applyAlignment="1">
      <alignment horizontal="center" vertical="center" wrapText="1"/>
    </xf>
    <xf numFmtId="3" fontId="12" fillId="0" borderId="9" xfId="1" applyNumberFormat="1" applyFont="1" applyBorder="1" applyAlignment="1">
      <alignment horizontal="right" vertical="center" wrapText="1"/>
    </xf>
    <xf numFmtId="3" fontId="39" fillId="0" borderId="9" xfId="1" applyNumberFormat="1" applyFont="1" applyBorder="1" applyAlignment="1">
      <alignment horizontal="right" vertical="center" wrapText="1"/>
    </xf>
    <xf numFmtId="49" fontId="12" fillId="4" borderId="34" xfId="0" applyNumberFormat="1" applyFont="1" applyFill="1" applyBorder="1" applyAlignment="1">
      <alignment horizontal="center" vertical="center"/>
    </xf>
    <xf numFmtId="181" fontId="12" fillId="0" borderId="9" xfId="8" applyNumberFormat="1" applyFont="1" applyBorder="1" applyAlignment="1">
      <alignment horizontal="right" vertical="center"/>
    </xf>
    <xf numFmtId="0" fontId="22" fillId="0" borderId="34" xfId="0" applyFont="1" applyBorder="1" applyAlignment="1">
      <alignment horizontal="center" vertical="center"/>
    </xf>
    <xf numFmtId="49" fontId="22" fillId="0" borderId="34" xfId="0" applyNumberFormat="1" applyFont="1" applyBorder="1" applyAlignment="1">
      <alignment horizontal="center" vertical="center" wrapText="1"/>
    </xf>
    <xf numFmtId="14" fontId="12" fillId="0" borderId="34" xfId="0" applyNumberFormat="1" applyFont="1" applyBorder="1" applyAlignment="1">
      <alignment horizontal="center" vertical="center"/>
    </xf>
    <xf numFmtId="181" fontId="39" fillId="0" borderId="9" xfId="1" applyNumberFormat="1" applyFont="1" applyFill="1" applyBorder="1" applyAlignment="1">
      <alignment horizontal="right" vertical="center"/>
    </xf>
    <xf numFmtId="49" fontId="12" fillId="0" borderId="9" xfId="0" applyNumberFormat="1" applyFont="1" applyBorder="1" applyAlignment="1">
      <alignment horizontal="center" vertical="center" wrapText="1"/>
    </xf>
    <xf numFmtId="181" fontId="12" fillId="0" borderId="9" xfId="0" applyNumberFormat="1" applyFont="1" applyBorder="1" applyAlignment="1">
      <alignment horizontal="right" vertical="center" wrapText="1"/>
    </xf>
    <xf numFmtId="181" fontId="12" fillId="0" borderId="9" xfId="18" applyNumberFormat="1" applyFont="1" applyBorder="1" applyAlignment="1">
      <alignment horizontal="right" vertical="center" wrapText="1"/>
    </xf>
    <xf numFmtId="181" fontId="12" fillId="0" borderId="9" xfId="10" applyNumberFormat="1" applyFont="1" applyBorder="1" applyAlignment="1">
      <alignment horizontal="right" vertical="center"/>
    </xf>
    <xf numFmtId="181" fontId="12" fillId="0" borderId="9" xfId="11" applyNumberFormat="1" applyFont="1" applyBorder="1" applyAlignment="1">
      <alignment horizontal="right" vertical="center"/>
    </xf>
    <xf numFmtId="181" fontId="12" fillId="0" borderId="9" xfId="2" applyNumberFormat="1" applyFont="1" applyBorder="1" applyAlignment="1">
      <alignment horizontal="right" vertical="center"/>
    </xf>
    <xf numFmtId="181" fontId="12" fillId="0" borderId="9" xfId="12" applyNumberFormat="1" applyFont="1" applyBorder="1" applyAlignment="1">
      <alignment horizontal="right" vertical="center"/>
    </xf>
    <xf numFmtId="41" fontId="12" fillId="4" borderId="34" xfId="1" applyFont="1" applyFill="1" applyBorder="1" applyAlignment="1">
      <alignment horizontal="center" vertical="center" wrapText="1"/>
    </xf>
    <xf numFmtId="181" fontId="12" fillId="0" borderId="9" xfId="13" applyNumberFormat="1" applyFont="1" applyBorder="1" applyAlignment="1">
      <alignment horizontal="right" vertical="center"/>
    </xf>
    <xf numFmtId="0" fontId="22" fillId="0" borderId="9" xfId="0" applyFont="1" applyBorder="1" applyAlignment="1">
      <alignment horizontal="center" vertical="center"/>
    </xf>
    <xf numFmtId="3" fontId="22" fillId="0" borderId="9" xfId="0" applyNumberFormat="1" applyFont="1" applyBorder="1" applyAlignment="1">
      <alignment horizontal="right" vertical="center"/>
    </xf>
    <xf numFmtId="181" fontId="12" fillId="0" borderId="9" xfId="14" applyNumberFormat="1" applyFont="1" applyBorder="1" applyAlignment="1">
      <alignment horizontal="right" vertical="center"/>
    </xf>
    <xf numFmtId="14" fontId="12" fillId="0" borderId="34" xfId="14" applyNumberFormat="1" applyFont="1" applyBorder="1" applyAlignment="1">
      <alignment horizontal="center" vertical="center"/>
    </xf>
    <xf numFmtId="178" fontId="12" fillId="0" borderId="9" xfId="15" applyNumberFormat="1" applyFont="1" applyBorder="1" applyAlignment="1">
      <alignment horizontal="right" vertical="center"/>
    </xf>
    <xf numFmtId="49" fontId="12" fillId="0" borderId="34" xfId="15" applyNumberFormat="1" applyFont="1" applyBorder="1" applyAlignment="1">
      <alignment horizontal="center" vertical="center"/>
    </xf>
    <xf numFmtId="14" fontId="12" fillId="0" borderId="34" xfId="16" applyNumberFormat="1" applyFont="1" applyBorder="1" applyAlignment="1">
      <alignment horizontal="center" vertical="center"/>
    </xf>
    <xf numFmtId="181" fontId="12" fillId="0" borderId="9" xfId="16" applyNumberFormat="1" applyFont="1" applyBorder="1" applyAlignment="1">
      <alignment horizontal="right" vertical="center"/>
    </xf>
    <xf numFmtId="49" fontId="22" fillId="0" borderId="35" xfId="0" applyNumberFormat="1" applyFont="1" applyBorder="1" applyAlignment="1">
      <alignment horizontal="center" vertical="center"/>
    </xf>
    <xf numFmtId="3" fontId="12" fillId="0" borderId="35" xfId="1" applyNumberFormat="1" applyFont="1" applyBorder="1" applyAlignment="1">
      <alignment horizontal="right" vertical="center" wrapText="1"/>
    </xf>
    <xf numFmtId="178" fontId="39" fillId="0" borderId="35" xfId="0" applyNumberFormat="1" applyFont="1" applyBorder="1" applyAlignment="1">
      <alignment horizontal="right" vertical="center"/>
    </xf>
    <xf numFmtId="178" fontId="22" fillId="4" borderId="35" xfId="1" applyNumberFormat="1" applyFont="1" applyFill="1" applyBorder="1" applyAlignment="1">
      <alignment horizontal="right" vertical="center"/>
    </xf>
    <xf numFmtId="10" fontId="12" fillId="0" borderId="35" xfId="0" applyNumberFormat="1" applyFont="1" applyBorder="1" applyAlignment="1">
      <alignment horizontal="right" vertical="center"/>
    </xf>
    <xf numFmtId="49" fontId="12" fillId="4" borderId="36" xfId="0" applyNumberFormat="1" applyFont="1" applyFill="1" applyBorder="1" applyAlignment="1">
      <alignment horizontal="center" vertical="center"/>
    </xf>
    <xf numFmtId="41" fontId="16" fillId="7" borderId="12" xfId="0" applyNumberFormat="1" applyFont="1" applyFill="1" applyBorder="1">
      <alignment vertical="center"/>
    </xf>
    <xf numFmtId="178" fontId="16" fillId="7" borderId="12" xfId="1" applyNumberFormat="1" applyFont="1" applyFill="1" applyBorder="1">
      <alignment vertical="center"/>
    </xf>
    <xf numFmtId="10" fontId="16" fillId="7" borderId="45" xfId="0" applyNumberFormat="1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vertical="center" shrinkToFit="1"/>
    </xf>
    <xf numFmtId="41" fontId="0" fillId="0" borderId="0" xfId="1" applyFont="1">
      <alignment vertical="center"/>
    </xf>
    <xf numFmtId="177" fontId="0" fillId="0" borderId="0" xfId="0" applyNumberFormat="1">
      <alignment vertical="center"/>
    </xf>
    <xf numFmtId="41" fontId="18" fillId="2" borderId="38" xfId="1" applyFont="1" applyFill="1" applyBorder="1" applyAlignment="1">
      <alignment horizontal="center" vertical="center"/>
    </xf>
    <xf numFmtId="3" fontId="22" fillId="4" borderId="39" xfId="1" applyNumberFormat="1" applyFont="1" applyFill="1" applyBorder="1" applyAlignment="1">
      <alignment horizontal="center" vertical="center" wrapText="1"/>
    </xf>
    <xf numFmtId="178" fontId="22" fillId="0" borderId="39" xfId="0" applyNumberFormat="1" applyFont="1" applyBorder="1" applyAlignment="1">
      <alignment horizontal="right" vertical="center"/>
    </xf>
    <xf numFmtId="178" fontId="39" fillId="0" borderId="39" xfId="0" applyNumberFormat="1" applyFont="1" applyBorder="1">
      <alignment vertical="center"/>
    </xf>
    <xf numFmtId="178" fontId="22" fillId="5" borderId="39" xfId="1" applyNumberFormat="1" applyFont="1" applyFill="1" applyBorder="1" applyAlignment="1">
      <alignment vertical="center" shrinkToFit="1"/>
    </xf>
    <xf numFmtId="0" fontId="22" fillId="0" borderId="40" xfId="0" applyFont="1" applyBorder="1" applyAlignment="1">
      <alignment horizontal="center" vertical="center"/>
    </xf>
    <xf numFmtId="178" fontId="22" fillId="0" borderId="9" xfId="17" applyNumberFormat="1" applyFont="1" applyBorder="1" applyAlignment="1">
      <alignment horizontal="center" vertical="center"/>
    </xf>
    <xf numFmtId="177" fontId="22" fillId="0" borderId="9" xfId="17" applyNumberFormat="1" applyFont="1" applyBorder="1" applyAlignment="1">
      <alignment horizontal="center" vertical="center"/>
    </xf>
    <xf numFmtId="178" fontId="39" fillId="0" borderId="9" xfId="0" applyNumberFormat="1" applyFont="1" applyBorder="1">
      <alignment vertical="center"/>
    </xf>
    <xf numFmtId="178" fontId="22" fillId="5" borderId="9" xfId="1" applyNumberFormat="1" applyFont="1" applyFill="1" applyBorder="1" applyAlignment="1">
      <alignment vertical="center" shrinkToFit="1"/>
    </xf>
    <xf numFmtId="49" fontId="12" fillId="0" borderId="0" xfId="0" applyNumberFormat="1" applyFont="1" applyAlignment="1">
      <alignment horizontal="center" vertical="center"/>
    </xf>
    <xf numFmtId="49" fontId="22" fillId="0" borderId="9" xfId="0" applyNumberFormat="1" applyFont="1" applyBorder="1" applyAlignment="1">
      <alignment horizontal="center" vertical="center" shrinkToFit="1"/>
    </xf>
    <xf numFmtId="181" fontId="22" fillId="0" borderId="9" xfId="17" applyNumberFormat="1" applyFont="1" applyBorder="1" applyAlignment="1">
      <alignment horizontal="center" vertical="center"/>
    </xf>
    <xf numFmtId="3" fontId="22" fillId="4" borderId="9" xfId="1" applyNumberFormat="1" applyFont="1" applyFill="1" applyBorder="1" applyAlignment="1">
      <alignment horizontal="center" vertical="center" wrapText="1"/>
    </xf>
    <xf numFmtId="41" fontId="22" fillId="4" borderId="9" xfId="1" applyFont="1" applyFill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shrinkToFit="1"/>
    </xf>
    <xf numFmtId="41" fontId="22" fillId="0" borderId="34" xfId="1" applyFont="1" applyBorder="1" applyAlignment="1">
      <alignment horizontal="center" vertical="center" wrapText="1"/>
    </xf>
    <xf numFmtId="178" fontId="22" fillId="0" borderId="9" xfId="1" applyNumberFormat="1" applyFont="1" applyBorder="1" applyAlignment="1">
      <alignment horizontal="center" vertical="center"/>
    </xf>
    <xf numFmtId="177" fontId="22" fillId="0" borderId="9" xfId="1" applyNumberFormat="1" applyFont="1" applyBorder="1" applyAlignment="1">
      <alignment horizontal="center" vertical="center"/>
    </xf>
    <xf numFmtId="181" fontId="22" fillId="0" borderId="9" xfId="4" applyNumberFormat="1" applyFont="1" applyBorder="1" applyAlignment="1">
      <alignment horizontal="center" vertical="center"/>
    </xf>
    <xf numFmtId="41" fontId="22" fillId="0" borderId="9" xfId="1" applyFont="1" applyBorder="1" applyAlignment="1">
      <alignment horizontal="center" vertical="center" wrapText="1"/>
    </xf>
    <xf numFmtId="3" fontId="22" fillId="0" borderId="9" xfId="1" applyNumberFormat="1" applyFont="1" applyBorder="1" applyAlignment="1">
      <alignment horizontal="center" vertical="center" wrapText="1"/>
    </xf>
    <xf numFmtId="49" fontId="22" fillId="4" borderId="34" xfId="0" applyNumberFormat="1" applyFont="1" applyFill="1" applyBorder="1" applyAlignment="1">
      <alignment horizontal="center" vertical="center"/>
    </xf>
    <xf numFmtId="181" fontId="22" fillId="0" borderId="9" xfId="8" applyNumberFormat="1" applyFont="1" applyBorder="1" applyAlignment="1">
      <alignment horizontal="center" vertical="center"/>
    </xf>
    <xf numFmtId="178" fontId="22" fillId="0" borderId="9" xfId="1" applyNumberFormat="1" applyFont="1" applyFill="1" applyBorder="1" applyAlignment="1">
      <alignment vertical="center" shrinkToFit="1"/>
    </xf>
    <xf numFmtId="177" fontId="12" fillId="0" borderId="0" xfId="0" applyNumberFormat="1" applyFont="1" applyAlignment="1">
      <alignment horizontal="center" vertical="center"/>
    </xf>
    <xf numFmtId="14" fontId="22" fillId="0" borderId="34" xfId="0" applyNumberFormat="1" applyFont="1" applyBorder="1" applyAlignment="1">
      <alignment horizontal="center" vertical="center"/>
    </xf>
    <xf numFmtId="181" fontId="39" fillId="0" borderId="9" xfId="1" applyNumberFormat="1" applyFont="1" applyBorder="1">
      <alignment vertical="center"/>
    </xf>
    <xf numFmtId="49" fontId="22" fillId="0" borderId="9" xfId="0" applyNumberFormat="1" applyFont="1" applyBorder="1" applyAlignment="1">
      <alignment horizontal="center" vertical="center" wrapText="1"/>
    </xf>
    <xf numFmtId="181" fontId="22" fillId="0" borderId="9" xfId="17" applyNumberFormat="1" applyFont="1" applyBorder="1" applyAlignment="1">
      <alignment horizontal="center" vertical="center" wrapText="1"/>
    </xf>
    <xf numFmtId="181" fontId="22" fillId="0" borderId="9" xfId="18" applyNumberFormat="1" applyFont="1" applyBorder="1" applyAlignment="1">
      <alignment horizontal="center" vertical="center" wrapText="1"/>
    </xf>
    <xf numFmtId="181" fontId="22" fillId="0" borderId="9" xfId="19" applyNumberFormat="1" applyFont="1" applyBorder="1" applyAlignment="1">
      <alignment horizontal="center" vertical="center"/>
    </xf>
    <xf numFmtId="181" fontId="22" fillId="0" borderId="9" xfId="0" applyNumberFormat="1" applyFont="1" applyBorder="1" applyAlignment="1">
      <alignment horizontal="center" vertical="center"/>
    </xf>
    <xf numFmtId="181" fontId="22" fillId="0" borderId="9" xfId="20" applyNumberFormat="1" applyFont="1" applyBorder="1" applyAlignment="1">
      <alignment horizontal="center" vertical="center"/>
    </xf>
    <xf numFmtId="181" fontId="22" fillId="0" borderId="9" xfId="6" applyNumberFormat="1" applyFont="1" applyBorder="1" applyAlignment="1">
      <alignment horizontal="center" vertical="center"/>
    </xf>
    <xf numFmtId="41" fontId="22" fillId="4" borderId="34" xfId="1" applyFont="1" applyFill="1" applyBorder="1" applyAlignment="1">
      <alignment horizontal="center" vertical="center" wrapText="1"/>
    </xf>
    <xf numFmtId="181" fontId="22" fillId="0" borderId="9" xfId="21" applyNumberFormat="1" applyFont="1" applyBorder="1" applyAlignment="1">
      <alignment horizontal="center" vertical="center"/>
    </xf>
    <xf numFmtId="181" fontId="22" fillId="0" borderId="9" xfId="13" applyNumberFormat="1" applyFont="1" applyBorder="1" applyAlignment="1">
      <alignment horizontal="center" vertical="center"/>
    </xf>
    <xf numFmtId="3" fontId="22" fillId="0" borderId="9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 wrapText="1"/>
    </xf>
    <xf numFmtId="181" fontId="22" fillId="0" borderId="9" xfId="22" applyNumberFormat="1" applyFont="1" applyBorder="1" applyAlignment="1">
      <alignment horizontal="center" vertical="center"/>
    </xf>
    <xf numFmtId="14" fontId="22" fillId="0" borderId="34" xfId="14" applyNumberFormat="1" applyFont="1" applyBorder="1" applyAlignment="1">
      <alignment horizontal="center" vertical="center"/>
    </xf>
    <xf numFmtId="178" fontId="22" fillId="6" borderId="9" xfId="17" applyNumberFormat="1" applyFont="1" applyFill="1" applyBorder="1" applyAlignment="1">
      <alignment horizontal="center" vertical="center"/>
    </xf>
    <xf numFmtId="178" fontId="22" fillId="0" borderId="9" xfId="23" applyNumberFormat="1" applyFont="1" applyBorder="1" applyAlignment="1">
      <alignment horizontal="center" vertical="center"/>
    </xf>
    <xf numFmtId="177" fontId="22" fillId="0" borderId="9" xfId="23" applyNumberFormat="1" applyFont="1" applyBorder="1" applyAlignment="1">
      <alignment horizontal="center" vertical="center"/>
    </xf>
    <xf numFmtId="49" fontId="22" fillId="0" borderId="34" xfId="15" applyNumberFormat="1" applyFont="1" applyBorder="1" applyAlignment="1">
      <alignment horizontal="center" vertical="center"/>
    </xf>
    <xf numFmtId="14" fontId="22" fillId="0" borderId="34" xfId="16" applyNumberFormat="1" applyFont="1" applyBorder="1" applyAlignment="1">
      <alignment horizontal="center" vertical="center"/>
    </xf>
    <xf numFmtId="181" fontId="22" fillId="0" borderId="9" xfId="24" applyNumberFormat="1" applyFont="1" applyBorder="1" applyAlignment="1">
      <alignment horizontal="center" vertical="center"/>
    </xf>
    <xf numFmtId="178" fontId="22" fillId="0" borderId="9" xfId="0" applyNumberFormat="1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178" fontId="22" fillId="0" borderId="35" xfId="0" applyNumberFormat="1" applyFont="1" applyBorder="1" applyAlignment="1">
      <alignment horizontal="center" vertical="center"/>
    </xf>
    <xf numFmtId="178" fontId="39" fillId="0" borderId="35" xfId="0" applyNumberFormat="1" applyFont="1" applyBorder="1">
      <alignment vertical="center"/>
    </xf>
    <xf numFmtId="178" fontId="22" fillId="5" borderId="35" xfId="1" applyNumberFormat="1" applyFont="1" applyFill="1" applyBorder="1" applyAlignment="1">
      <alignment vertical="center" shrinkToFit="1"/>
    </xf>
    <xf numFmtId="49" fontId="22" fillId="4" borderId="36" xfId="0" applyNumberFormat="1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9" fillId="7" borderId="12" xfId="0" applyFont="1" applyFill="1" applyBorder="1" applyAlignment="1">
      <alignment horizontal="center" vertical="center"/>
    </xf>
    <xf numFmtId="41" fontId="29" fillId="7" borderId="12" xfId="0" applyNumberFormat="1" applyFont="1" applyFill="1" applyBorder="1">
      <alignment vertical="center"/>
    </xf>
    <xf numFmtId="178" fontId="29" fillId="7" borderId="12" xfId="0" applyNumberFormat="1" applyFont="1" applyFill="1" applyBorder="1">
      <alignment vertical="center"/>
    </xf>
    <xf numFmtId="178" fontId="29" fillId="8" borderId="12" xfId="1" applyNumberFormat="1" applyFont="1" applyFill="1" applyBorder="1" applyAlignment="1">
      <alignment vertical="center" shrinkToFit="1"/>
    </xf>
    <xf numFmtId="0" fontId="22" fillId="9" borderId="53" xfId="0" applyFont="1" applyFill="1" applyBorder="1">
      <alignment vertical="center"/>
    </xf>
    <xf numFmtId="41" fontId="18" fillId="2" borderId="31" xfId="1" applyFont="1" applyFill="1" applyBorder="1" applyAlignment="1">
      <alignment horizontal="center" vertical="center"/>
    </xf>
    <xf numFmtId="41" fontId="18" fillId="2" borderId="21" xfId="1" applyFont="1" applyFill="1" applyBorder="1" applyAlignment="1">
      <alignment horizontal="center" vertical="center"/>
    </xf>
    <xf numFmtId="3" fontId="12" fillId="4" borderId="39" xfId="1" applyNumberFormat="1" applyFont="1" applyFill="1" applyBorder="1" applyAlignment="1">
      <alignment vertical="center" wrapText="1"/>
    </xf>
    <xf numFmtId="178" fontId="26" fillId="4" borderId="39" xfId="1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 vertical="center"/>
    </xf>
    <xf numFmtId="178" fontId="12" fillId="0" borderId="9" xfId="0" applyNumberFormat="1" applyFont="1" applyBorder="1">
      <alignment vertical="center"/>
    </xf>
    <xf numFmtId="178" fontId="26" fillId="4" borderId="9" xfId="1" applyNumberFormat="1" applyFont="1" applyFill="1" applyBorder="1" applyAlignment="1">
      <alignment horizontal="right" vertical="center"/>
    </xf>
    <xf numFmtId="49" fontId="21" fillId="0" borderId="0" xfId="0" applyNumberFormat="1" applyFont="1" applyAlignment="1">
      <alignment horizontal="center" vertical="center"/>
    </xf>
    <xf numFmtId="181" fontId="12" fillId="0" borderId="9" xfId="17" applyNumberFormat="1" applyFont="1" applyBorder="1" applyAlignment="1">
      <alignment vertical="center" shrinkToFit="1"/>
    </xf>
    <xf numFmtId="3" fontId="12" fillId="4" borderId="9" xfId="1" applyNumberFormat="1" applyFont="1" applyFill="1" applyBorder="1" applyAlignment="1">
      <alignment vertical="center" wrapText="1"/>
    </xf>
    <xf numFmtId="181" fontId="12" fillId="0" borderId="9" xfId="0" applyNumberFormat="1" applyFont="1" applyBorder="1">
      <alignment vertical="center"/>
    </xf>
    <xf numFmtId="181" fontId="12" fillId="0" borderId="9" xfId="17" applyNumberFormat="1" applyFont="1" applyBorder="1">
      <alignment vertical="center"/>
    </xf>
    <xf numFmtId="178" fontId="22" fillId="0" borderId="9" xfId="0" applyNumberFormat="1" applyFont="1" applyBorder="1">
      <alignment vertical="center"/>
    </xf>
    <xf numFmtId="181" fontId="12" fillId="0" borderId="9" xfId="7" applyNumberFormat="1" applyFont="1" applyBorder="1">
      <alignment vertical="center"/>
    </xf>
    <xf numFmtId="3" fontId="12" fillId="0" borderId="9" xfId="1" applyNumberFormat="1" applyFont="1" applyBorder="1" applyAlignment="1">
      <alignment vertical="center" wrapText="1"/>
    </xf>
    <xf numFmtId="3" fontId="39" fillId="0" borderId="9" xfId="1" applyNumberFormat="1" applyFont="1" applyBorder="1" applyAlignment="1">
      <alignment vertical="center" wrapText="1"/>
    </xf>
    <xf numFmtId="181" fontId="12" fillId="0" borderId="9" xfId="8" applyNumberFormat="1" applyFont="1" applyBorder="1">
      <alignment vertical="center"/>
    </xf>
    <xf numFmtId="49" fontId="11" fillId="0" borderId="0" xfId="0" applyNumberFormat="1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181" fontId="39" fillId="0" borderId="9" xfId="1" applyNumberFormat="1" applyFont="1" applyBorder="1" applyAlignment="1">
      <alignment vertical="center"/>
    </xf>
    <xf numFmtId="181" fontId="12" fillId="0" borderId="9" xfId="0" applyNumberFormat="1" applyFont="1" applyBorder="1" applyAlignment="1">
      <alignment vertical="center" wrapText="1"/>
    </xf>
    <xf numFmtId="181" fontId="12" fillId="0" borderId="9" xfId="9" applyNumberFormat="1" applyFont="1" applyBorder="1" applyAlignment="1">
      <alignment vertical="center" wrapText="1"/>
    </xf>
    <xf numFmtId="181" fontId="12" fillId="0" borderId="9" xfId="10" applyNumberFormat="1" applyFont="1" applyBorder="1">
      <alignment vertical="center"/>
    </xf>
    <xf numFmtId="181" fontId="12" fillId="0" borderId="9" xfId="11" applyNumberFormat="1" applyFont="1" applyBorder="1">
      <alignment vertical="center"/>
    </xf>
    <xf numFmtId="181" fontId="12" fillId="0" borderId="9" xfId="2" applyNumberFormat="1" applyFont="1" applyBorder="1" applyAlignment="1">
      <alignment vertical="center"/>
    </xf>
    <xf numFmtId="181" fontId="12" fillId="0" borderId="9" xfId="12" applyNumberFormat="1" applyFont="1" applyBorder="1">
      <alignment vertical="center"/>
    </xf>
    <xf numFmtId="0" fontId="11" fillId="0" borderId="0" xfId="0" applyFont="1" applyAlignment="1">
      <alignment horizontal="center" vertical="center"/>
    </xf>
    <xf numFmtId="181" fontId="12" fillId="0" borderId="9" xfId="13" applyNumberFormat="1" applyFont="1" applyBorder="1">
      <alignment vertical="center"/>
    </xf>
    <xf numFmtId="3" fontId="22" fillId="0" borderId="9" xfId="0" applyNumberFormat="1" applyFont="1" applyBorder="1" applyAlignment="1">
      <alignment vertical="center" wrapText="1"/>
    </xf>
    <xf numFmtId="3" fontId="22" fillId="0" borderId="9" xfId="0" applyNumberFormat="1" applyFont="1" applyBorder="1">
      <alignment vertical="center"/>
    </xf>
    <xf numFmtId="181" fontId="41" fillId="0" borderId="9" xfId="0" applyNumberFormat="1" applyFont="1" applyBorder="1">
      <alignment vertical="center"/>
    </xf>
    <xf numFmtId="181" fontId="12" fillId="0" borderId="9" xfId="14" applyNumberFormat="1" applyFont="1" applyBorder="1">
      <alignment vertical="center"/>
    </xf>
    <xf numFmtId="49" fontId="11" fillId="0" borderId="0" xfId="0" applyNumberFormat="1" applyFont="1" applyAlignment="1">
      <alignment horizontal="center" vertical="center" wrapText="1"/>
    </xf>
    <xf numFmtId="178" fontId="12" fillId="0" borderId="9" xfId="15" applyNumberFormat="1" applyFont="1" applyBorder="1">
      <alignment vertical="center"/>
    </xf>
    <xf numFmtId="181" fontId="12" fillId="0" borderId="9" xfId="16" applyNumberFormat="1" applyFont="1" applyBorder="1">
      <alignment vertical="center"/>
    </xf>
    <xf numFmtId="178" fontId="12" fillId="0" borderId="9" xfId="1" applyNumberFormat="1" applyFont="1" applyBorder="1" applyAlignment="1">
      <alignment vertical="center" wrapText="1"/>
    </xf>
    <xf numFmtId="178" fontId="26" fillId="0" borderId="9" xfId="1" applyNumberFormat="1" applyFont="1" applyFill="1" applyBorder="1" applyAlignment="1">
      <alignment horizontal="right" vertical="center"/>
    </xf>
    <xf numFmtId="178" fontId="12" fillId="0" borderId="35" xfId="1" applyNumberFormat="1" applyFont="1" applyBorder="1" applyAlignment="1">
      <alignment vertical="center" wrapText="1"/>
    </xf>
    <xf numFmtId="178" fontId="26" fillId="4" borderId="35" xfId="1" applyNumberFormat="1" applyFont="1" applyFill="1" applyBorder="1" applyAlignment="1">
      <alignment horizontal="right" vertical="center"/>
    </xf>
    <xf numFmtId="41" fontId="16" fillId="7" borderId="12" xfId="0" applyNumberFormat="1" applyFont="1" applyFill="1" applyBorder="1" applyAlignment="1">
      <alignment horizontal="right" vertical="center"/>
    </xf>
    <xf numFmtId="178" fontId="16" fillId="7" borderId="12" xfId="0" applyNumberFormat="1" applyFont="1" applyFill="1" applyBorder="1" applyAlignment="1">
      <alignment horizontal="right" vertical="center"/>
    </xf>
    <xf numFmtId="178" fontId="42" fillId="7" borderId="12" xfId="1" applyNumberFormat="1" applyFont="1" applyFill="1" applyBorder="1" applyAlignment="1">
      <alignment horizontal="right" vertical="center"/>
    </xf>
    <xf numFmtId="0" fontId="0" fillId="9" borderId="53" xfId="0" applyFill="1" applyBorder="1">
      <alignment vertical="center"/>
    </xf>
    <xf numFmtId="41" fontId="16" fillId="2" borderId="31" xfId="1" applyFont="1" applyFill="1" applyBorder="1" applyAlignment="1">
      <alignment horizontal="center" vertical="center"/>
    </xf>
    <xf numFmtId="41" fontId="16" fillId="2" borderId="32" xfId="1" applyFont="1" applyFill="1" applyBorder="1" applyAlignment="1">
      <alignment horizontal="center" vertical="center"/>
    </xf>
    <xf numFmtId="41" fontId="16" fillId="2" borderId="33" xfId="1" applyFont="1" applyFill="1" applyBorder="1" applyAlignment="1">
      <alignment horizontal="center" vertical="center"/>
    </xf>
    <xf numFmtId="178" fontId="12" fillId="0" borderId="39" xfId="1" applyNumberFormat="1" applyFont="1" applyBorder="1" applyAlignment="1">
      <alignment horizontal="right" vertical="center" wrapText="1"/>
    </xf>
    <xf numFmtId="41" fontId="39" fillId="0" borderId="39" xfId="0" applyNumberFormat="1" applyFont="1" applyBorder="1" applyAlignment="1">
      <alignment horizontal="right" vertical="center"/>
    </xf>
    <xf numFmtId="178" fontId="22" fillId="4" borderId="40" xfId="1" applyNumberFormat="1" applyFont="1" applyFill="1" applyBorder="1" applyAlignment="1">
      <alignment horizontal="right" vertical="center" shrinkToFit="1"/>
    </xf>
    <xf numFmtId="177" fontId="12" fillId="0" borderId="9" xfId="17" applyNumberFormat="1" applyFont="1" applyBorder="1" applyAlignment="1">
      <alignment horizontal="right" vertical="center"/>
    </xf>
    <xf numFmtId="178" fontId="12" fillId="0" borderId="9" xfId="1" applyNumberFormat="1" applyFont="1" applyBorder="1" applyAlignment="1">
      <alignment horizontal="right" vertical="center" wrapText="1"/>
    </xf>
    <xf numFmtId="41" fontId="39" fillId="0" borderId="9" xfId="0" applyNumberFormat="1" applyFont="1" applyBorder="1" applyAlignment="1">
      <alignment horizontal="right" vertical="center"/>
    </xf>
    <xf numFmtId="178" fontId="22" fillId="4" borderId="34" xfId="1" applyNumberFormat="1" applyFont="1" applyFill="1" applyBorder="1" applyAlignment="1">
      <alignment horizontal="right" vertical="center" shrinkToFit="1"/>
    </xf>
    <xf numFmtId="41" fontId="12" fillId="0" borderId="0" xfId="0" applyNumberFormat="1" applyFont="1" applyAlignment="1">
      <alignment horizontal="right" vertical="center"/>
    </xf>
    <xf numFmtId="178" fontId="36" fillId="0" borderId="0" xfId="1" applyNumberFormat="1" applyFont="1" applyFill="1" applyBorder="1" applyAlignment="1">
      <alignment vertical="center"/>
    </xf>
    <xf numFmtId="177" fontId="12" fillId="0" borderId="9" xfId="1" applyNumberFormat="1" applyFont="1" applyBorder="1" applyAlignment="1">
      <alignment horizontal="right" vertical="center"/>
    </xf>
    <xf numFmtId="181" fontId="12" fillId="0" borderId="9" xfId="4" applyNumberFormat="1" applyFont="1" applyBorder="1" applyAlignment="1">
      <alignment horizontal="right" vertical="center"/>
    </xf>
    <xf numFmtId="178" fontId="22" fillId="0" borderId="34" xfId="1" applyNumberFormat="1" applyFont="1" applyFill="1" applyBorder="1" applyAlignment="1">
      <alignment horizontal="right" vertical="center" shrinkToFit="1"/>
    </xf>
    <xf numFmtId="41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center" vertical="center"/>
    </xf>
    <xf numFmtId="181" fontId="12" fillId="0" borderId="9" xfId="17" applyNumberFormat="1" applyFont="1" applyBorder="1" applyAlignment="1">
      <alignment horizontal="right" vertical="center" wrapText="1"/>
    </xf>
    <xf numFmtId="181" fontId="12" fillId="0" borderId="9" xfId="9" applyNumberFormat="1" applyFont="1" applyBorder="1" applyAlignment="1">
      <alignment horizontal="right" vertical="center" wrapText="1"/>
    </xf>
    <xf numFmtId="181" fontId="12" fillId="0" borderId="9" xfId="19" applyNumberFormat="1" applyFont="1" applyBorder="1" applyAlignment="1">
      <alignment horizontal="right" vertical="center"/>
    </xf>
    <xf numFmtId="181" fontId="12" fillId="0" borderId="9" xfId="20" applyNumberFormat="1" applyFont="1" applyBorder="1" applyAlignment="1">
      <alignment horizontal="right" vertical="center"/>
    </xf>
    <xf numFmtId="181" fontId="12" fillId="0" borderId="9" xfId="6" applyNumberFormat="1" applyFont="1" applyBorder="1" applyAlignment="1">
      <alignment horizontal="right" vertical="center"/>
    </xf>
    <xf numFmtId="3" fontId="12" fillId="0" borderId="9" xfId="0" applyNumberFormat="1" applyFont="1" applyBorder="1" applyAlignment="1">
      <alignment horizontal="right" vertical="center"/>
    </xf>
    <xf numFmtId="181" fontId="12" fillId="0" borderId="9" xfId="22" applyNumberFormat="1" applyFont="1" applyBorder="1" applyAlignment="1">
      <alignment horizontal="right" vertical="center"/>
    </xf>
    <xf numFmtId="41" fontId="36" fillId="0" borderId="0" xfId="1" applyFont="1" applyFill="1" applyBorder="1">
      <alignment vertical="center"/>
    </xf>
    <xf numFmtId="177" fontId="12" fillId="0" borderId="9" xfId="23" applyNumberFormat="1" applyFont="1" applyBorder="1" applyAlignment="1">
      <alignment horizontal="right" vertical="center"/>
    </xf>
    <xf numFmtId="181" fontId="12" fillId="0" borderId="9" xfId="24" applyNumberFormat="1" applyFont="1" applyBorder="1" applyAlignment="1">
      <alignment horizontal="right" vertical="center"/>
    </xf>
    <xf numFmtId="0" fontId="6" fillId="4" borderId="0" xfId="0" applyFont="1" applyFill="1">
      <alignment vertical="center"/>
    </xf>
    <xf numFmtId="3" fontId="37" fillId="7" borderId="35" xfId="0" applyNumberFormat="1" applyFont="1" applyFill="1" applyBorder="1" applyAlignment="1">
      <alignment horizontal="right" vertical="center"/>
    </xf>
    <xf numFmtId="41" fontId="37" fillId="7" borderId="35" xfId="1" applyFont="1" applyFill="1" applyBorder="1" applyAlignment="1">
      <alignment horizontal="right" vertical="center"/>
    </xf>
    <xf numFmtId="178" fontId="29" fillId="7" borderId="36" xfId="1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right" vertical="center"/>
    </xf>
    <xf numFmtId="41" fontId="43" fillId="4" borderId="9" xfId="1" applyFont="1" applyFill="1" applyBorder="1" applyAlignment="1">
      <alignment horizontal="right" vertical="center" wrapText="1"/>
    </xf>
    <xf numFmtId="41" fontId="43" fillId="4" borderId="9" xfId="1" applyFont="1" applyFill="1" applyBorder="1" applyAlignment="1">
      <alignment horizontal="right" vertical="center"/>
    </xf>
    <xf numFmtId="49" fontId="43" fillId="0" borderId="9" xfId="0" applyNumberFormat="1" applyFont="1" applyBorder="1" applyAlignment="1">
      <alignment horizontal="right" vertical="center"/>
    </xf>
    <xf numFmtId="41" fontId="43" fillId="0" borderId="9" xfId="1" applyFont="1" applyBorder="1" applyAlignment="1">
      <alignment horizontal="right" vertical="center"/>
    </xf>
    <xf numFmtId="49" fontId="43" fillId="0" borderId="9" xfId="0" applyNumberFormat="1" applyFont="1" applyBorder="1" applyAlignment="1">
      <alignment horizontal="right" vertical="center" shrinkToFit="1"/>
    </xf>
    <xf numFmtId="49" fontId="43" fillId="0" borderId="9" xfId="7" applyNumberFormat="1" applyFont="1" applyBorder="1" applyAlignment="1">
      <alignment horizontal="right" vertical="center"/>
    </xf>
    <xf numFmtId="41" fontId="43" fillId="0" borderId="9" xfId="1" applyFont="1" applyBorder="1" applyAlignment="1">
      <alignment horizontal="right" vertical="center" wrapText="1"/>
    </xf>
    <xf numFmtId="49" fontId="43" fillId="0" borderId="9" xfId="0" applyNumberFormat="1" applyFont="1" applyBorder="1" applyAlignment="1">
      <alignment horizontal="right" vertical="center" wrapText="1"/>
    </xf>
    <xf numFmtId="49" fontId="43" fillId="0" borderId="9" xfId="10" applyNumberFormat="1" applyFont="1" applyBorder="1" applyAlignment="1">
      <alignment horizontal="right" vertical="center"/>
    </xf>
    <xf numFmtId="49" fontId="43" fillId="0" borderId="9" xfId="2" applyNumberFormat="1" applyFont="1" applyBorder="1" applyAlignment="1">
      <alignment horizontal="right" vertical="center"/>
    </xf>
    <xf numFmtId="0" fontId="43" fillId="0" borderId="9" xfId="0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7" fontId="19" fillId="0" borderId="0" xfId="0" applyNumberFormat="1" applyFont="1">
      <alignment vertical="center"/>
    </xf>
    <xf numFmtId="0" fontId="44" fillId="7" borderId="2" xfId="0" applyFont="1" applyFill="1" applyBorder="1">
      <alignment vertical="center"/>
    </xf>
    <xf numFmtId="0" fontId="44" fillId="7" borderId="18" xfId="0" applyFont="1" applyFill="1" applyBorder="1">
      <alignment vertical="center"/>
    </xf>
    <xf numFmtId="41" fontId="44" fillId="7" borderId="6" xfId="0" applyNumberFormat="1" applyFont="1" applyFill="1" applyBorder="1">
      <alignment vertical="center"/>
    </xf>
    <xf numFmtId="0" fontId="21" fillId="0" borderId="55" xfId="0" applyFont="1" applyBorder="1">
      <alignment vertical="center"/>
    </xf>
    <xf numFmtId="41" fontId="37" fillId="4" borderId="56" xfId="1" applyFont="1" applyFill="1" applyBorder="1" applyAlignment="1">
      <alignment horizontal="center" vertical="center" wrapText="1"/>
    </xf>
    <xf numFmtId="41" fontId="12" fillId="4" borderId="57" xfId="1" applyFont="1" applyFill="1" applyBorder="1" applyAlignment="1">
      <alignment horizontal="center" vertical="center" wrapText="1"/>
    </xf>
    <xf numFmtId="41" fontId="12" fillId="4" borderId="39" xfId="1" applyFont="1" applyFill="1" applyBorder="1" applyAlignment="1">
      <alignment horizontal="center" vertical="center" wrapText="1"/>
    </xf>
    <xf numFmtId="41" fontId="12" fillId="4" borderId="40" xfId="1" applyFont="1" applyFill="1" applyBorder="1" applyAlignment="1">
      <alignment horizontal="center" vertical="center" wrapText="1"/>
    </xf>
    <xf numFmtId="0" fontId="21" fillId="0" borderId="58" xfId="0" applyFont="1" applyBorder="1">
      <alignment vertical="center"/>
    </xf>
    <xf numFmtId="49" fontId="37" fillId="0" borderId="59" xfId="0" applyNumberFormat="1" applyFont="1" applyBorder="1" applyAlignment="1">
      <alignment horizontal="center" vertical="center"/>
    </xf>
    <xf numFmtId="49" fontId="12" fillId="0" borderId="60" xfId="0" applyNumberFormat="1" applyFont="1" applyBorder="1" applyAlignment="1">
      <alignment horizontal="center" vertical="center"/>
    </xf>
    <xf numFmtId="49" fontId="37" fillId="0" borderId="59" xfId="0" applyNumberFormat="1" applyFont="1" applyBorder="1" applyAlignment="1">
      <alignment horizontal="center" vertical="center" shrinkToFit="1"/>
    </xf>
    <xf numFmtId="49" fontId="12" fillId="0" borderId="60" xfId="0" applyNumberFormat="1" applyFont="1" applyBorder="1" applyAlignment="1">
      <alignment horizontal="center" vertical="center" shrinkToFit="1"/>
    </xf>
    <xf numFmtId="49" fontId="12" fillId="0" borderId="34" xfId="0" applyNumberFormat="1" applyFont="1" applyBorder="1" applyAlignment="1">
      <alignment horizontal="center" vertical="center" shrinkToFit="1"/>
    </xf>
    <xf numFmtId="41" fontId="37" fillId="4" borderId="59" xfId="1" applyFont="1" applyFill="1" applyBorder="1" applyAlignment="1">
      <alignment horizontal="center" vertical="center" wrapText="1"/>
    </xf>
    <xf numFmtId="41" fontId="12" fillId="4" borderId="60" xfId="1" applyFont="1" applyFill="1" applyBorder="1" applyAlignment="1">
      <alignment horizontal="center" vertical="center" wrapText="1"/>
    </xf>
    <xf numFmtId="49" fontId="12" fillId="0" borderId="60" xfId="0" applyNumberFormat="1" applyFont="1" applyBorder="1" applyAlignment="1">
      <alignment horizontal="center" vertical="center" wrapText="1"/>
    </xf>
    <xf numFmtId="49" fontId="12" fillId="0" borderId="34" xfId="0" applyNumberFormat="1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/>
    </xf>
    <xf numFmtId="49" fontId="29" fillId="0" borderId="59" xfId="0" applyNumberFormat="1" applyFont="1" applyBorder="1" applyAlignment="1">
      <alignment horizontal="center" vertical="center"/>
    </xf>
    <xf numFmtId="49" fontId="22" fillId="0" borderId="60" xfId="0" applyNumberFormat="1" applyFont="1" applyBorder="1" applyAlignment="1">
      <alignment horizontal="center" vertical="center"/>
    </xf>
    <xf numFmtId="49" fontId="37" fillId="0" borderId="59" xfId="7" applyNumberFormat="1" applyFont="1" applyBorder="1" applyAlignment="1">
      <alignment horizontal="center" vertical="center"/>
    </xf>
    <xf numFmtId="49" fontId="12" fillId="0" borderId="60" xfId="7" applyNumberFormat="1" applyFont="1" applyBorder="1" applyAlignment="1">
      <alignment horizontal="center" vertical="center"/>
    </xf>
    <xf numFmtId="49" fontId="12" fillId="0" borderId="9" xfId="7" applyNumberFormat="1" applyFont="1" applyBorder="1" applyAlignment="1">
      <alignment horizontal="center" vertical="center"/>
    </xf>
    <xf numFmtId="49" fontId="12" fillId="0" borderId="34" xfId="7" applyNumberFormat="1" applyFont="1" applyBorder="1" applyAlignment="1">
      <alignment horizontal="center" vertical="center"/>
    </xf>
    <xf numFmtId="41" fontId="37" fillId="0" borderId="59" xfId="1" applyFont="1" applyBorder="1" applyAlignment="1">
      <alignment horizontal="center" vertical="center" wrapText="1"/>
    </xf>
    <xf numFmtId="41" fontId="12" fillId="0" borderId="60" xfId="1" applyFont="1" applyBorder="1" applyAlignment="1">
      <alignment horizontal="center" vertical="center" wrapText="1"/>
    </xf>
    <xf numFmtId="41" fontId="12" fillId="0" borderId="60" xfId="8" applyFont="1" applyBorder="1" applyAlignment="1">
      <alignment horizontal="center" vertical="center"/>
    </xf>
    <xf numFmtId="41" fontId="12" fillId="0" borderId="9" xfId="8" applyFont="1" applyBorder="1" applyAlignment="1">
      <alignment horizontal="center" vertical="center"/>
    </xf>
    <xf numFmtId="41" fontId="12" fillId="0" borderId="34" xfId="8" applyFont="1" applyBorder="1" applyAlignment="1">
      <alignment horizontal="center" vertical="center"/>
    </xf>
    <xf numFmtId="49" fontId="37" fillId="0" borderId="59" xfId="0" applyNumberFormat="1" applyFont="1" applyBorder="1" applyAlignment="1">
      <alignment horizontal="center" vertical="center" wrapText="1"/>
    </xf>
    <xf numFmtId="49" fontId="12" fillId="0" borderId="60" xfId="9" applyNumberFormat="1" applyFont="1" applyBorder="1" applyAlignment="1">
      <alignment horizontal="center" vertical="center" wrapText="1"/>
    </xf>
    <xf numFmtId="49" fontId="12" fillId="0" borderId="9" xfId="9" applyNumberFormat="1" applyFont="1" applyBorder="1" applyAlignment="1">
      <alignment horizontal="center" vertical="center" wrapText="1"/>
    </xf>
    <xf numFmtId="49" fontId="12" fillId="0" borderId="34" xfId="9" applyNumberFormat="1" applyFont="1" applyBorder="1" applyAlignment="1">
      <alignment horizontal="center" vertical="center" wrapText="1"/>
    </xf>
    <xf numFmtId="49" fontId="37" fillId="0" borderId="59" xfId="10" applyNumberFormat="1" applyFont="1" applyBorder="1" applyAlignment="1">
      <alignment horizontal="center" vertical="center"/>
    </xf>
    <xf numFmtId="49" fontId="12" fillId="0" borderId="60" xfId="10" applyNumberFormat="1" applyFont="1" applyBorder="1" applyAlignment="1">
      <alignment horizontal="center" vertical="center"/>
    </xf>
    <xf numFmtId="49" fontId="12" fillId="0" borderId="9" xfId="10" applyNumberFormat="1" applyFont="1" applyBorder="1" applyAlignment="1">
      <alignment horizontal="center" vertical="center"/>
    </xf>
    <xf numFmtId="49" fontId="12" fillId="0" borderId="34" xfId="10" applyNumberFormat="1" applyFont="1" applyBorder="1" applyAlignment="1">
      <alignment horizontal="center" vertical="center"/>
    </xf>
    <xf numFmtId="49" fontId="12" fillId="0" borderId="60" xfId="11" applyNumberFormat="1" applyFont="1" applyBorder="1" applyAlignment="1">
      <alignment horizontal="center" vertical="center"/>
    </xf>
    <xf numFmtId="49" fontId="12" fillId="0" borderId="9" xfId="11" applyNumberFormat="1" applyFont="1" applyBorder="1" applyAlignment="1">
      <alignment horizontal="center" vertical="center"/>
    </xf>
    <xf numFmtId="49" fontId="12" fillId="0" borderId="34" xfId="11" applyNumberFormat="1" applyFont="1" applyBorder="1" applyAlignment="1">
      <alignment horizontal="center" vertical="center"/>
    </xf>
    <xf numFmtId="49" fontId="37" fillId="0" borderId="59" xfId="2" applyNumberFormat="1" applyFont="1" applyBorder="1" applyAlignment="1">
      <alignment horizontal="center" vertical="center"/>
    </xf>
    <xf numFmtId="49" fontId="12" fillId="0" borderId="60" xfId="2" applyNumberFormat="1" applyFont="1" applyBorder="1" applyAlignment="1">
      <alignment horizontal="center" vertical="center"/>
    </xf>
    <xf numFmtId="49" fontId="12" fillId="0" borderId="9" xfId="2" applyNumberFormat="1" applyFont="1" applyBorder="1" applyAlignment="1">
      <alignment horizontal="center" vertical="center"/>
    </xf>
    <xf numFmtId="49" fontId="12" fillId="0" borderId="34" xfId="2" applyNumberFormat="1" applyFont="1" applyBorder="1" applyAlignment="1">
      <alignment horizontal="center" vertical="center"/>
    </xf>
    <xf numFmtId="49" fontId="12" fillId="0" borderId="60" xfId="12" applyNumberFormat="1" applyFont="1" applyBorder="1" applyAlignment="1">
      <alignment horizontal="center" vertical="center"/>
    </xf>
    <xf numFmtId="49" fontId="12" fillId="0" borderId="9" xfId="12" applyNumberFormat="1" applyFont="1" applyBorder="1" applyAlignment="1">
      <alignment horizontal="center" vertical="center"/>
    </xf>
    <xf numFmtId="49" fontId="12" fillId="0" borderId="34" xfId="12" applyNumberFormat="1" applyFont="1" applyBorder="1" applyAlignment="1">
      <alignment horizontal="center" vertical="center"/>
    </xf>
    <xf numFmtId="49" fontId="12" fillId="0" borderId="60" xfId="13" applyNumberFormat="1" applyFont="1" applyBorder="1" applyAlignment="1">
      <alignment horizontal="center" vertical="center" wrapText="1"/>
    </xf>
    <xf numFmtId="49" fontId="12" fillId="0" borderId="9" xfId="13" applyNumberFormat="1" applyFont="1" applyBorder="1" applyAlignment="1">
      <alignment horizontal="center" vertical="center" wrapText="1"/>
    </xf>
    <xf numFmtId="49" fontId="12" fillId="0" borderId="34" xfId="13" applyNumberFormat="1" applyFont="1" applyBorder="1" applyAlignment="1">
      <alignment horizontal="center" vertical="center" wrapText="1"/>
    </xf>
    <xf numFmtId="0" fontId="29" fillId="0" borderId="59" xfId="0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41" fillId="0" borderId="60" xfId="0" applyFont="1" applyBorder="1" applyAlignment="1">
      <alignment horizontal="center" vertical="center"/>
    </xf>
    <xf numFmtId="49" fontId="12" fillId="0" borderId="60" xfId="14" applyNumberFormat="1" applyFont="1" applyBorder="1" applyAlignment="1">
      <alignment horizontal="center" vertical="center"/>
    </xf>
    <xf numFmtId="49" fontId="12" fillId="0" borderId="9" xfId="14" applyNumberFormat="1" applyFont="1" applyBorder="1" applyAlignment="1">
      <alignment horizontal="center" vertical="center"/>
    </xf>
    <xf numFmtId="49" fontId="12" fillId="0" borderId="34" xfId="14" applyNumberFormat="1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49" fontId="41" fillId="0" borderId="60" xfId="0" applyNumberFormat="1" applyFont="1" applyBorder="1" applyAlignment="1">
      <alignment horizontal="center" vertical="center"/>
    </xf>
    <xf numFmtId="49" fontId="41" fillId="0" borderId="9" xfId="0" applyNumberFormat="1" applyFont="1" applyBorder="1" applyAlignment="1">
      <alignment horizontal="center" vertical="center"/>
    </xf>
    <xf numFmtId="49" fontId="41" fillId="0" borderId="34" xfId="0" applyNumberFormat="1" applyFont="1" applyBorder="1" applyAlignment="1">
      <alignment horizontal="center" vertical="center"/>
    </xf>
    <xf numFmtId="49" fontId="12" fillId="0" borderId="60" xfId="15" applyNumberFormat="1" applyFont="1" applyBorder="1" applyAlignment="1">
      <alignment horizontal="center" vertical="center"/>
    </xf>
    <xf numFmtId="49" fontId="12" fillId="0" borderId="9" xfId="15" applyNumberFormat="1" applyFont="1" applyBorder="1" applyAlignment="1">
      <alignment horizontal="center" vertical="center"/>
    </xf>
    <xf numFmtId="49" fontId="12" fillId="0" borderId="60" xfId="16" applyNumberFormat="1" applyFont="1" applyBorder="1" applyAlignment="1">
      <alignment horizontal="center" vertical="center"/>
    </xf>
    <xf numFmtId="49" fontId="12" fillId="0" borderId="9" xfId="16" applyNumberFormat="1" applyFont="1" applyBorder="1" applyAlignment="1">
      <alignment horizontal="center" vertical="center"/>
    </xf>
    <xf numFmtId="49" fontId="12" fillId="0" borderId="34" xfId="16" applyNumberFormat="1" applyFont="1" applyBorder="1" applyAlignment="1">
      <alignment horizontal="center" vertical="center"/>
    </xf>
    <xf numFmtId="0" fontId="21" fillId="0" borderId="61" xfId="0" applyFont="1" applyBorder="1">
      <alignment vertical="center"/>
    </xf>
    <xf numFmtId="49" fontId="37" fillId="0" borderId="62" xfId="0" applyNumberFormat="1" applyFont="1" applyBorder="1" applyAlignment="1">
      <alignment horizontal="center" vertical="center"/>
    </xf>
    <xf numFmtId="49" fontId="12" fillId="0" borderId="63" xfId="0" applyNumberFormat="1" applyFont="1" applyBorder="1" applyAlignment="1">
      <alignment horizontal="center" vertical="center"/>
    </xf>
    <xf numFmtId="49" fontId="12" fillId="0" borderId="35" xfId="0" applyNumberFormat="1" applyFont="1" applyBorder="1" applyAlignment="1">
      <alignment horizontal="center" vertical="center"/>
    </xf>
    <xf numFmtId="49" fontId="12" fillId="0" borderId="36" xfId="0" applyNumberFormat="1" applyFont="1" applyBorder="1" applyAlignment="1">
      <alignment horizontal="center" vertical="center"/>
    </xf>
    <xf numFmtId="3" fontId="0" fillId="0" borderId="0" xfId="0" applyNumberFormat="1" applyBorder="1">
      <alignment vertical="center"/>
    </xf>
    <xf numFmtId="3" fontId="36" fillId="4" borderId="0" xfId="1" applyNumberFormat="1" applyFont="1" applyFill="1" applyBorder="1" applyAlignment="1">
      <alignment horizontal="center" vertical="center" wrapText="1"/>
    </xf>
    <xf numFmtId="178" fontId="0" fillId="0" borderId="0" xfId="0" applyNumberFormat="1" applyBorder="1" applyAlignment="1">
      <alignment horizontal="center" vertical="center"/>
    </xf>
    <xf numFmtId="181" fontId="0" fillId="0" borderId="0" xfId="17" applyNumberFormat="1" applyFont="1" applyBorder="1" applyAlignment="1">
      <alignment horizontal="center" vertical="center" shrinkToFit="1"/>
    </xf>
    <xf numFmtId="181" fontId="0" fillId="0" borderId="0" xfId="0" applyNumberFormat="1" applyBorder="1" applyAlignment="1">
      <alignment horizontal="center" vertical="center"/>
    </xf>
    <xf numFmtId="181" fontId="0" fillId="0" borderId="0" xfId="17" applyNumberFormat="1" applyFont="1" applyBorder="1" applyAlignment="1">
      <alignment horizontal="center" vertical="center"/>
    </xf>
    <xf numFmtId="178" fontId="40" fillId="0" borderId="0" xfId="0" applyNumberFormat="1" applyFont="1" applyBorder="1" applyAlignment="1">
      <alignment horizontal="center" vertical="center"/>
    </xf>
    <xf numFmtId="181" fontId="0" fillId="0" borderId="0" xfId="7" applyNumberFormat="1" applyFont="1" applyBorder="1" applyAlignment="1">
      <alignment horizontal="center" vertical="center"/>
    </xf>
    <xf numFmtId="3" fontId="36" fillId="0" borderId="0" xfId="1" applyNumberFormat="1" applyFont="1" applyBorder="1" applyAlignment="1">
      <alignment horizontal="center" vertical="center" wrapText="1"/>
    </xf>
    <xf numFmtId="181" fontId="0" fillId="0" borderId="0" xfId="8" applyNumberFormat="1" applyFont="1" applyBorder="1" applyAlignment="1">
      <alignment horizontal="center" vertical="center"/>
    </xf>
    <xf numFmtId="181" fontId="0" fillId="0" borderId="0" xfId="0" applyNumberFormat="1" applyBorder="1" applyAlignment="1">
      <alignment horizontal="center" vertical="center" wrapText="1"/>
    </xf>
    <xf numFmtId="181" fontId="0" fillId="0" borderId="0" xfId="9" applyNumberFormat="1" applyFont="1" applyBorder="1" applyAlignment="1">
      <alignment horizontal="center" vertical="center" wrapText="1"/>
    </xf>
    <xf numFmtId="181" fontId="0" fillId="0" borderId="0" xfId="10" applyNumberFormat="1" applyFont="1" applyBorder="1" applyAlignment="1">
      <alignment horizontal="center" vertical="center"/>
    </xf>
    <xf numFmtId="181" fontId="0" fillId="0" borderId="0" xfId="11" applyNumberFormat="1" applyFont="1" applyBorder="1" applyAlignment="1">
      <alignment horizontal="center" vertical="center"/>
    </xf>
    <xf numFmtId="181" fontId="0" fillId="0" borderId="0" xfId="2" applyNumberFormat="1" applyFont="1" applyBorder="1" applyAlignment="1">
      <alignment horizontal="center" vertical="center"/>
    </xf>
    <xf numFmtId="181" fontId="0" fillId="0" borderId="0" xfId="12" applyNumberFormat="1" applyFont="1" applyBorder="1" applyAlignment="1">
      <alignment horizontal="center" vertical="center"/>
    </xf>
    <xf numFmtId="181" fontId="0" fillId="0" borderId="0" xfId="13" applyNumberFormat="1" applyFont="1" applyBorder="1" applyAlignment="1">
      <alignment horizontal="center" vertical="center"/>
    </xf>
    <xf numFmtId="3" fontId="25" fillId="0" borderId="0" xfId="0" applyNumberFormat="1" applyFont="1" applyBorder="1" applyAlignment="1">
      <alignment horizontal="center" vertical="center"/>
    </xf>
    <xf numFmtId="181" fontId="0" fillId="0" borderId="0" xfId="14" applyNumberFormat="1" applyFont="1" applyBorder="1" applyAlignment="1">
      <alignment horizontal="center" vertical="center"/>
    </xf>
    <xf numFmtId="178" fontId="0" fillId="0" borderId="0" xfId="15" applyNumberFormat="1" applyFont="1" applyBorder="1" applyAlignment="1">
      <alignment horizontal="center" vertical="center"/>
    </xf>
    <xf numFmtId="181" fontId="0" fillId="0" borderId="0" xfId="16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18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41" fontId="8" fillId="2" borderId="29" xfId="1" applyFont="1" applyFill="1" applyBorder="1" applyAlignment="1">
      <alignment horizontal="center" vertical="center"/>
    </xf>
    <xf numFmtId="41" fontId="8" fillId="2" borderId="15" xfId="1" applyFont="1" applyFill="1" applyBorder="1" applyAlignment="1">
      <alignment horizontal="center" vertical="center"/>
    </xf>
    <xf numFmtId="0" fontId="16" fillId="7" borderId="28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center" vertical="center"/>
    </xf>
    <xf numFmtId="41" fontId="8" fillId="2" borderId="46" xfId="1" applyFont="1" applyFill="1" applyBorder="1" applyAlignment="1">
      <alignment horizontal="center" vertical="center"/>
    </xf>
    <xf numFmtId="41" fontId="8" fillId="2" borderId="47" xfId="1" applyFont="1" applyFill="1" applyBorder="1" applyAlignment="1">
      <alignment horizontal="center" vertical="center"/>
    </xf>
    <xf numFmtId="41" fontId="8" fillId="2" borderId="48" xfId="1" applyFont="1" applyFill="1" applyBorder="1" applyAlignment="1">
      <alignment horizontal="center" vertical="center"/>
    </xf>
    <xf numFmtId="41" fontId="18" fillId="2" borderId="11" xfId="1" applyFont="1" applyFill="1" applyBorder="1" applyAlignment="1">
      <alignment horizontal="center" vertical="center" wrapText="1"/>
    </xf>
    <xf numFmtId="41" fontId="18" fillId="2" borderId="22" xfId="1" applyFont="1" applyFill="1" applyBorder="1" applyAlignment="1">
      <alignment horizontal="center" vertical="center"/>
    </xf>
    <xf numFmtId="41" fontId="8" fillId="2" borderId="49" xfId="1" applyFont="1" applyFill="1" applyBorder="1" applyAlignment="1">
      <alignment horizontal="center" vertical="center"/>
    </xf>
    <xf numFmtId="41" fontId="8" fillId="2" borderId="52" xfId="1" applyFont="1" applyFill="1" applyBorder="1" applyAlignment="1">
      <alignment horizontal="center" vertical="center"/>
    </xf>
    <xf numFmtId="41" fontId="16" fillId="7" borderId="28" xfId="0" applyNumberFormat="1" applyFont="1" applyFill="1" applyBorder="1" applyAlignment="1">
      <alignment horizontal="center" vertical="center"/>
    </xf>
    <xf numFmtId="41" fontId="16" fillId="7" borderId="16" xfId="0" applyNumberFormat="1" applyFont="1" applyFill="1" applyBorder="1" applyAlignment="1">
      <alignment horizontal="center" vertical="center"/>
    </xf>
    <xf numFmtId="41" fontId="8" fillId="2" borderId="19" xfId="0" applyNumberFormat="1" applyFont="1" applyFill="1" applyBorder="1" applyAlignment="1">
      <alignment horizontal="center" vertical="center"/>
    </xf>
    <xf numFmtId="41" fontId="8" fillId="2" borderId="7" xfId="0" applyNumberFormat="1" applyFont="1" applyFill="1" applyBorder="1" applyAlignment="1">
      <alignment horizontal="center" vertical="center"/>
    </xf>
    <xf numFmtId="41" fontId="8" fillId="2" borderId="23" xfId="0" applyNumberFormat="1" applyFont="1" applyFill="1" applyBorder="1" applyAlignment="1">
      <alignment horizontal="center" vertical="center"/>
    </xf>
    <xf numFmtId="41" fontId="8" fillId="2" borderId="31" xfId="0" applyNumberFormat="1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41" fontId="8" fillId="2" borderId="8" xfId="1" applyFont="1" applyFill="1" applyBorder="1" applyAlignment="1">
      <alignment horizontal="center" vertical="center"/>
    </xf>
    <xf numFmtId="41" fontId="16" fillId="2" borderId="19" xfId="0" applyNumberFormat="1" applyFont="1" applyFill="1" applyBorder="1" applyAlignment="1">
      <alignment horizontal="center" vertical="center"/>
    </xf>
    <xf numFmtId="41" fontId="16" fillId="2" borderId="7" xfId="0" applyNumberFormat="1" applyFont="1" applyFill="1" applyBorder="1" applyAlignment="1">
      <alignment horizontal="center" vertical="center"/>
    </xf>
    <xf numFmtId="41" fontId="16" fillId="2" borderId="23" xfId="0" applyNumberFormat="1" applyFont="1" applyFill="1" applyBorder="1" applyAlignment="1">
      <alignment horizontal="center" vertical="center"/>
    </xf>
    <xf numFmtId="41" fontId="16" fillId="2" borderId="31" xfId="0" applyNumberFormat="1" applyFont="1" applyFill="1" applyBorder="1" applyAlignment="1">
      <alignment horizontal="center" vertical="center"/>
    </xf>
    <xf numFmtId="41" fontId="16" fillId="2" borderId="7" xfId="1" applyFont="1" applyFill="1" applyBorder="1" applyAlignment="1">
      <alignment horizontal="center" vertical="center"/>
    </xf>
    <xf numFmtId="41" fontId="16" fillId="2" borderId="54" xfId="1" applyFont="1" applyFill="1" applyBorder="1" applyAlignment="1">
      <alignment horizontal="center" vertical="center"/>
    </xf>
    <xf numFmtId="41" fontId="16" fillId="2" borderId="48" xfId="1" applyFont="1" applyFill="1" applyBorder="1" applyAlignment="1">
      <alignment horizontal="center" vertical="center"/>
    </xf>
    <xf numFmtId="41" fontId="16" fillId="2" borderId="8" xfId="1" applyFont="1" applyFill="1" applyBorder="1" applyAlignment="1">
      <alignment horizontal="center" vertical="center" wrapText="1"/>
    </xf>
    <xf numFmtId="41" fontId="16" fillId="2" borderId="21" xfId="1" applyFont="1" applyFill="1" applyBorder="1" applyAlignment="1">
      <alignment horizontal="center" vertical="center"/>
    </xf>
    <xf numFmtId="41" fontId="16" fillId="7" borderId="3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5">
    <cellStyle name="백분율" xfId="3" builtinId="5"/>
    <cellStyle name="쉼표 [0]" xfId="1" builtinId="6"/>
    <cellStyle name="쉼표 [0] 10" xfId="17" xr:uid="{4B55AF8F-E5BB-4324-B440-ABD5C10C0789}"/>
    <cellStyle name="쉼표 [0] 11" xfId="20" xr:uid="{416CFE4B-888E-4579-BC4D-0D018C572BC1}"/>
    <cellStyle name="쉼표 [0] 12" xfId="8" xr:uid="{988444FE-F472-427A-BA22-4545D9CF7EF7}"/>
    <cellStyle name="쉼표 [0] 14" xfId="23" xr:uid="{5D55D88F-09CC-4FFC-8F29-3D29D63BCE21}"/>
    <cellStyle name="쉼표 [0] 2" xfId="5" xr:uid="{00000000-0005-0000-0000-000002000000}"/>
    <cellStyle name="쉼표 [0] 2 2" xfId="19" xr:uid="{48146B53-9B24-44BD-BD1F-1F8240F1A777}"/>
    <cellStyle name="쉼표 [0] 3" xfId="6" xr:uid="{00000000-0005-0000-0000-000003000000}"/>
    <cellStyle name="쉼표 [0] 4" xfId="4" xr:uid="{00000000-0005-0000-0000-000004000000}"/>
    <cellStyle name="쉼표 [0] 5" xfId="22" xr:uid="{B3B83415-148B-4CE7-BA3F-768A76CDA0E5}"/>
    <cellStyle name="쉼표 [0] 6" xfId="21" xr:uid="{08E138B3-6503-4786-9CE6-F65794FCA22F}"/>
    <cellStyle name="쉼표 [0] 7" xfId="24" xr:uid="{2CDD97F4-ACCC-439A-B95F-B2566C417919}"/>
    <cellStyle name="쉼표 [0] 9" xfId="18" xr:uid="{8CA8AB96-2BC8-47AD-BDC7-8648A778C871}"/>
    <cellStyle name="표준" xfId="0" builtinId="0"/>
    <cellStyle name="표준 10" xfId="9" xr:uid="{9C09500D-286F-4F33-835F-BC852F8EFB0F}"/>
    <cellStyle name="표준 11" xfId="12" xr:uid="{2CE79092-ACA6-4590-B67E-A31CE5A5C6F5}"/>
    <cellStyle name="표준 12" xfId="11" xr:uid="{8DF5EF55-0389-47E2-9CF2-578CABCBC91F}"/>
    <cellStyle name="표준 16" xfId="15" xr:uid="{B605B4F6-A194-4901-B254-A374A7968E00}"/>
    <cellStyle name="표준 3" xfId="10" xr:uid="{139B22B5-8396-48AC-BA2D-3B79B29D7B5A}"/>
    <cellStyle name="표준 4" xfId="2" xr:uid="{00000000-0005-0000-0000-000006000000}"/>
    <cellStyle name="표준 5" xfId="7" xr:uid="{2A8A75C9-4F3D-43D9-843C-DE8F86EE1B1B}"/>
    <cellStyle name="표준 6" xfId="14" xr:uid="{3B38B273-C520-4095-AF42-9D79356F5592}"/>
    <cellStyle name="표준 7" xfId="13" xr:uid="{A10E9F08-472C-4CAD-AEF4-B081CCE68277}"/>
    <cellStyle name="표준 8" xfId="16" xr:uid="{0979A94B-8B4D-4B5B-A5C8-2F165C703C7F}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3;2023&#45380;&#46020;%20&#45796;&#45800;&#44228;&#54032;&#47588;&#50629;&#51088;%20&#51452;&#50836;&#51221;&#48372;&#44277;&#44060;%20&#45936;&#51060;&#5355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판+특판(2021)"/>
      <sheetName val="직판+특판(2022)"/>
      <sheetName val="직판+특판(2023)"/>
      <sheetName val="Sheet2"/>
      <sheetName val="★보도자료 작성(2023)"/>
      <sheetName val="★보도자료 작성(2022)"/>
      <sheetName val="보도자료 작성(2021)"/>
      <sheetName val="검증(2022)"/>
      <sheetName val="검증(2021)"/>
      <sheetName val="1.일반현황(2023)F"/>
      <sheetName val="1.일반현황(2022)F"/>
      <sheetName val="총매출액(2023)"/>
      <sheetName val="총매출액(2022)"/>
      <sheetName val="총매출액(2021)"/>
      <sheetName val="후원수당지급총액(2023)"/>
      <sheetName val="후원수당지급총액(2022)"/>
      <sheetName val="후원수당지급총액(2021)"/>
      <sheetName val="후원수당지급분포도(2023)"/>
      <sheetName val="후원수당지급분포도(2022)"/>
      <sheetName val="후원수당지급분포도(2021)"/>
      <sheetName val="판매원현황(2023)"/>
      <sheetName val="판매원현황(2022)"/>
      <sheetName val="판매원현황(2021)"/>
      <sheetName val="평균수령액(2023)"/>
      <sheetName val="평균수령액(2022)"/>
      <sheetName val="평균수령액(2021)"/>
      <sheetName val="금액수준별지급분포도(2023)"/>
      <sheetName val="금액수준별지급분포도(2022)"/>
      <sheetName val="금액수준별지급분포도(2021)"/>
      <sheetName val="매출품목 현황(2023)"/>
      <sheetName val="8.매출품목 현황(2022)F"/>
    </sheetNames>
    <sheetDataSet>
      <sheetData sheetId="0"/>
      <sheetData sheetId="1">
        <row r="114">
          <cell r="AR114">
            <v>7056961</v>
          </cell>
          <cell r="AT114">
            <v>1370432</v>
          </cell>
        </row>
      </sheetData>
      <sheetData sheetId="2">
        <row r="3">
          <cell r="X3">
            <v>1239722793745</v>
          </cell>
        </row>
        <row r="4">
          <cell r="X4">
            <v>912239950066</v>
          </cell>
        </row>
        <row r="5">
          <cell r="X5">
            <v>576454773717</v>
          </cell>
        </row>
        <row r="6">
          <cell r="X6">
            <v>348448726718</v>
          </cell>
        </row>
        <row r="7">
          <cell r="X7">
            <v>240830523218</v>
          </cell>
        </row>
        <row r="8">
          <cell r="X8">
            <v>195928016398</v>
          </cell>
        </row>
        <row r="9">
          <cell r="X9">
            <v>145541200262</v>
          </cell>
        </row>
        <row r="10">
          <cell r="X10">
            <v>79401680659</v>
          </cell>
        </row>
        <row r="11">
          <cell r="X11">
            <v>72575076441</v>
          </cell>
        </row>
        <row r="12">
          <cell r="X12">
            <v>67579018772</v>
          </cell>
        </row>
        <row r="13">
          <cell r="X13">
            <v>67387348330</v>
          </cell>
        </row>
        <row r="14">
          <cell r="X14">
            <v>63099819000</v>
          </cell>
        </row>
        <row r="15">
          <cell r="X15">
            <v>54027063400</v>
          </cell>
        </row>
        <row r="16">
          <cell r="X16">
            <v>53687107543</v>
          </cell>
        </row>
        <row r="17">
          <cell r="X17">
            <v>52625191104</v>
          </cell>
        </row>
        <row r="18">
          <cell r="X18">
            <v>42629368389</v>
          </cell>
        </row>
        <row r="19">
          <cell r="X19">
            <v>40952606460</v>
          </cell>
        </row>
        <row r="20">
          <cell r="X20">
            <v>35679711285</v>
          </cell>
        </row>
        <row r="21">
          <cell r="X21">
            <v>31810160200</v>
          </cell>
        </row>
        <row r="22">
          <cell r="X22">
            <v>29297098000</v>
          </cell>
        </row>
        <row r="23">
          <cell r="X23">
            <v>28315263495</v>
          </cell>
        </row>
        <row r="24">
          <cell r="X24">
            <v>28086856069</v>
          </cell>
        </row>
        <row r="25">
          <cell r="X25">
            <v>27798755316</v>
          </cell>
        </row>
        <row r="26">
          <cell r="X26">
            <v>27529067839</v>
          </cell>
        </row>
        <row r="27">
          <cell r="X27">
            <v>27295616400</v>
          </cell>
        </row>
        <row r="28">
          <cell r="X28">
            <v>22111725800</v>
          </cell>
        </row>
        <row r="29">
          <cell r="X29">
            <v>21963825142</v>
          </cell>
        </row>
        <row r="30">
          <cell r="X30">
            <v>21918687237</v>
          </cell>
        </row>
        <row r="31">
          <cell r="X31">
            <v>17740147075</v>
          </cell>
        </row>
        <row r="32">
          <cell r="X32">
            <v>17032519100</v>
          </cell>
        </row>
        <row r="33">
          <cell r="X33">
            <v>16615342935</v>
          </cell>
        </row>
        <row r="34">
          <cell r="X34">
            <v>16570402965</v>
          </cell>
        </row>
        <row r="35">
          <cell r="X35">
            <v>16264641548</v>
          </cell>
        </row>
        <row r="36">
          <cell r="X36">
            <v>15514201060</v>
          </cell>
        </row>
        <row r="37">
          <cell r="X37">
            <v>14353323660</v>
          </cell>
        </row>
        <row r="38">
          <cell r="X38">
            <v>13914403500</v>
          </cell>
        </row>
        <row r="39">
          <cell r="X39">
            <v>13299149095</v>
          </cell>
        </row>
        <row r="40">
          <cell r="X40">
            <v>12374263000</v>
          </cell>
        </row>
        <row r="41">
          <cell r="X41">
            <v>12240027404</v>
          </cell>
        </row>
        <row r="42">
          <cell r="X42">
            <v>11350863150</v>
          </cell>
        </row>
        <row r="43">
          <cell r="X43">
            <v>10618470445</v>
          </cell>
        </row>
        <row r="44">
          <cell r="X44">
            <v>10081884661</v>
          </cell>
        </row>
        <row r="45">
          <cell r="X45">
            <v>9797540469</v>
          </cell>
        </row>
        <row r="46">
          <cell r="X46">
            <v>9795986900</v>
          </cell>
        </row>
        <row r="47">
          <cell r="X47">
            <v>8558666785</v>
          </cell>
        </row>
        <row r="48">
          <cell r="X48">
            <v>8052144142</v>
          </cell>
        </row>
        <row r="49">
          <cell r="X49">
            <v>8002976412</v>
          </cell>
        </row>
        <row r="50">
          <cell r="X50">
            <v>6892045265</v>
          </cell>
        </row>
        <row r="51">
          <cell r="X51">
            <v>6103238305</v>
          </cell>
        </row>
        <row r="52">
          <cell r="X52">
            <v>5791449581</v>
          </cell>
        </row>
        <row r="53">
          <cell r="X53">
            <v>5753113946</v>
          </cell>
        </row>
        <row r="54">
          <cell r="X54">
            <v>5657773500</v>
          </cell>
        </row>
        <row r="55">
          <cell r="X55">
            <v>5461764300</v>
          </cell>
        </row>
        <row r="56">
          <cell r="X56">
            <v>5243643330</v>
          </cell>
        </row>
        <row r="57">
          <cell r="X57">
            <v>5127502500</v>
          </cell>
        </row>
        <row r="58">
          <cell r="X58">
            <v>4985728133</v>
          </cell>
        </row>
        <row r="59">
          <cell r="X59">
            <v>4831985491</v>
          </cell>
        </row>
        <row r="60">
          <cell r="X60">
            <v>4795724875</v>
          </cell>
        </row>
        <row r="61">
          <cell r="X61">
            <v>4569409200</v>
          </cell>
        </row>
        <row r="62">
          <cell r="X62">
            <v>4423093221</v>
          </cell>
        </row>
        <row r="63">
          <cell r="X63">
            <v>4411416680</v>
          </cell>
        </row>
        <row r="64">
          <cell r="X64">
            <v>4257367016</v>
          </cell>
        </row>
        <row r="65">
          <cell r="X65">
            <v>4123399047</v>
          </cell>
        </row>
        <row r="66">
          <cell r="X66">
            <v>4059993190</v>
          </cell>
        </row>
        <row r="67">
          <cell r="X67">
            <v>3913303679</v>
          </cell>
        </row>
        <row r="68">
          <cell r="X68">
            <v>3737698000</v>
          </cell>
        </row>
        <row r="69">
          <cell r="X69">
            <v>3702434800</v>
          </cell>
        </row>
        <row r="70">
          <cell r="X70">
            <v>3591297500</v>
          </cell>
        </row>
        <row r="71">
          <cell r="X71">
            <v>3577889739</v>
          </cell>
        </row>
        <row r="72">
          <cell r="X72">
            <v>3573722707</v>
          </cell>
        </row>
        <row r="73">
          <cell r="X73">
            <v>3483711200</v>
          </cell>
        </row>
        <row r="74">
          <cell r="X74">
            <v>3080953347</v>
          </cell>
        </row>
        <row r="75">
          <cell r="X75">
            <v>3066404117</v>
          </cell>
        </row>
        <row r="76">
          <cell r="X76">
            <v>3028204000</v>
          </cell>
        </row>
        <row r="77">
          <cell r="X77">
            <v>3024650000</v>
          </cell>
        </row>
        <row r="78">
          <cell r="X78">
            <v>2715069565</v>
          </cell>
        </row>
        <row r="79">
          <cell r="X79">
            <v>2686016014</v>
          </cell>
        </row>
        <row r="80">
          <cell r="X80">
            <v>2685190873</v>
          </cell>
        </row>
        <row r="81">
          <cell r="X81">
            <v>2597008631</v>
          </cell>
        </row>
        <row r="82">
          <cell r="X82">
            <v>2472069760</v>
          </cell>
        </row>
        <row r="83">
          <cell r="X83">
            <v>2301952765</v>
          </cell>
        </row>
        <row r="84">
          <cell r="X84">
            <v>2254338380</v>
          </cell>
        </row>
        <row r="85">
          <cell r="X85">
            <v>2120000143</v>
          </cell>
        </row>
        <row r="86">
          <cell r="X86">
            <v>2101986000</v>
          </cell>
        </row>
        <row r="87">
          <cell r="X87">
            <v>2066860000</v>
          </cell>
        </row>
        <row r="88">
          <cell r="X88">
            <v>2011992665</v>
          </cell>
        </row>
        <row r="89">
          <cell r="X89">
            <v>1569392834</v>
          </cell>
        </row>
        <row r="90">
          <cell r="X90">
            <v>1223856460</v>
          </cell>
        </row>
        <row r="91">
          <cell r="X91">
            <v>1094923930</v>
          </cell>
        </row>
        <row r="92">
          <cell r="X92">
            <v>1066562420</v>
          </cell>
        </row>
        <row r="93">
          <cell r="X93">
            <v>1034233670</v>
          </cell>
        </row>
        <row r="94">
          <cell r="X94">
            <v>929614620</v>
          </cell>
        </row>
        <row r="95">
          <cell r="X95">
            <v>722732610</v>
          </cell>
        </row>
        <row r="96">
          <cell r="X96">
            <v>639865927</v>
          </cell>
        </row>
        <row r="97">
          <cell r="X97">
            <v>635277700</v>
          </cell>
        </row>
        <row r="98">
          <cell r="X98">
            <v>554901900</v>
          </cell>
        </row>
        <row r="99">
          <cell r="X99">
            <v>530358700</v>
          </cell>
        </row>
        <row r="100">
          <cell r="X100">
            <v>518085687</v>
          </cell>
        </row>
        <row r="101">
          <cell r="X101">
            <v>517855700</v>
          </cell>
        </row>
        <row r="102">
          <cell r="X102">
            <v>510641700</v>
          </cell>
        </row>
        <row r="103">
          <cell r="X103">
            <v>436023362</v>
          </cell>
        </row>
        <row r="104">
          <cell r="X104">
            <v>358069000</v>
          </cell>
        </row>
        <row r="105">
          <cell r="X105">
            <v>239074899</v>
          </cell>
        </row>
        <row r="106">
          <cell r="X106">
            <v>151451650</v>
          </cell>
        </row>
        <row r="107">
          <cell r="X107">
            <v>139203535</v>
          </cell>
        </row>
        <row r="108">
          <cell r="X108">
            <v>129613509</v>
          </cell>
        </row>
        <row r="109">
          <cell r="X109">
            <v>101038800</v>
          </cell>
        </row>
        <row r="110">
          <cell r="X110">
            <v>80466870</v>
          </cell>
        </row>
        <row r="111">
          <cell r="X111">
            <v>47810000</v>
          </cell>
        </row>
        <row r="112">
          <cell r="X112">
            <v>14863850</v>
          </cell>
        </row>
        <row r="113">
          <cell r="X113">
            <v>4169710</v>
          </cell>
        </row>
        <row r="114">
          <cell r="X114">
            <v>660000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C5">
            <v>1239722793745</v>
          </cell>
        </row>
        <row r="6">
          <cell r="C6">
            <v>912239950066</v>
          </cell>
        </row>
        <row r="7">
          <cell r="C7">
            <v>576454773717</v>
          </cell>
        </row>
        <row r="8">
          <cell r="C8">
            <v>348448726718</v>
          </cell>
        </row>
        <row r="9">
          <cell r="C9">
            <v>240830523218</v>
          </cell>
        </row>
        <row r="10">
          <cell r="C10">
            <v>195928016398</v>
          </cell>
        </row>
        <row r="11">
          <cell r="C11">
            <v>145541200262</v>
          </cell>
        </row>
        <row r="12">
          <cell r="C12">
            <v>79401680659</v>
          </cell>
        </row>
        <row r="13">
          <cell r="C13">
            <v>72575076441</v>
          </cell>
        </row>
        <row r="14">
          <cell r="C14">
            <v>67579018772</v>
          </cell>
        </row>
        <row r="15">
          <cell r="C15">
            <v>67387348330</v>
          </cell>
        </row>
        <row r="16">
          <cell r="C16">
            <v>63099819000</v>
          </cell>
        </row>
        <row r="17">
          <cell r="C17">
            <v>54027063400</v>
          </cell>
        </row>
        <row r="18">
          <cell r="C18">
            <v>53687107543</v>
          </cell>
        </row>
        <row r="19">
          <cell r="C19">
            <v>52625191104</v>
          </cell>
        </row>
        <row r="20">
          <cell r="C20">
            <v>42629368389</v>
          </cell>
        </row>
        <row r="21">
          <cell r="C21">
            <v>40952606460</v>
          </cell>
        </row>
        <row r="22">
          <cell r="C22">
            <v>35679711285</v>
          </cell>
        </row>
        <row r="23">
          <cell r="C23">
            <v>31810160200</v>
          </cell>
        </row>
        <row r="24">
          <cell r="C24">
            <v>29297098000</v>
          </cell>
        </row>
        <row r="25">
          <cell r="C25">
            <v>28315263495</v>
          </cell>
        </row>
        <row r="26">
          <cell r="C26">
            <v>28086856069</v>
          </cell>
        </row>
        <row r="27">
          <cell r="C27">
            <v>27798755316</v>
          </cell>
        </row>
        <row r="28">
          <cell r="C28">
            <v>27529067839</v>
          </cell>
        </row>
        <row r="29">
          <cell r="C29">
            <v>27295616400</v>
          </cell>
        </row>
        <row r="30">
          <cell r="C30">
            <v>22111725800</v>
          </cell>
        </row>
        <row r="31">
          <cell r="C31">
            <v>21963825142</v>
          </cell>
        </row>
        <row r="32">
          <cell r="C32">
            <v>21918687237</v>
          </cell>
        </row>
        <row r="33">
          <cell r="C33">
            <v>17740147075</v>
          </cell>
        </row>
        <row r="34">
          <cell r="C34">
            <v>17032519100</v>
          </cell>
        </row>
        <row r="35">
          <cell r="C35">
            <v>16615342935</v>
          </cell>
        </row>
        <row r="36">
          <cell r="C36">
            <v>16570402965</v>
          </cell>
        </row>
        <row r="37">
          <cell r="C37">
            <v>16264641548</v>
          </cell>
        </row>
        <row r="38">
          <cell r="C38">
            <v>15514201060</v>
          </cell>
        </row>
        <row r="39">
          <cell r="C39">
            <v>14353323660</v>
          </cell>
        </row>
        <row r="40">
          <cell r="C40">
            <v>13914403500</v>
          </cell>
        </row>
        <row r="41">
          <cell r="C41">
            <v>13299149095</v>
          </cell>
        </row>
        <row r="42">
          <cell r="C42">
            <v>12374263000</v>
          </cell>
        </row>
        <row r="43">
          <cell r="C43">
            <v>12240027404</v>
          </cell>
        </row>
        <row r="44">
          <cell r="C44">
            <v>11350863150</v>
          </cell>
        </row>
        <row r="45">
          <cell r="C45">
            <v>10618470445</v>
          </cell>
        </row>
        <row r="46">
          <cell r="C46">
            <v>10081884661</v>
          </cell>
        </row>
        <row r="47">
          <cell r="C47">
            <v>9797540469</v>
          </cell>
        </row>
        <row r="48">
          <cell r="C48">
            <v>9795986900</v>
          </cell>
        </row>
        <row r="49">
          <cell r="C49">
            <v>8558666785</v>
          </cell>
        </row>
        <row r="50">
          <cell r="C50">
            <v>8052144142</v>
          </cell>
        </row>
        <row r="51">
          <cell r="C51">
            <v>8002976412</v>
          </cell>
        </row>
        <row r="52">
          <cell r="C52">
            <v>6892045265</v>
          </cell>
        </row>
        <row r="53">
          <cell r="C53">
            <v>6103238305</v>
          </cell>
        </row>
        <row r="54">
          <cell r="C54">
            <v>5791449581</v>
          </cell>
        </row>
        <row r="55">
          <cell r="C55">
            <v>5753113946</v>
          </cell>
        </row>
        <row r="56">
          <cell r="C56">
            <v>5657773500</v>
          </cell>
        </row>
        <row r="57">
          <cell r="C57">
            <v>5461764300</v>
          </cell>
        </row>
        <row r="58">
          <cell r="C58">
            <v>5243643330</v>
          </cell>
        </row>
        <row r="59">
          <cell r="C59">
            <v>5127502500</v>
          </cell>
        </row>
        <row r="60">
          <cell r="C60">
            <v>4985728133</v>
          </cell>
        </row>
        <row r="61">
          <cell r="C61">
            <v>4831985491</v>
          </cell>
        </row>
        <row r="62">
          <cell r="C62">
            <v>4795724875</v>
          </cell>
        </row>
        <row r="63">
          <cell r="C63">
            <v>4569409200</v>
          </cell>
        </row>
        <row r="64">
          <cell r="C64">
            <v>4423093221</v>
          </cell>
        </row>
        <row r="65">
          <cell r="C65">
            <v>4411416680</v>
          </cell>
        </row>
        <row r="66">
          <cell r="C66">
            <v>4257367016</v>
          </cell>
        </row>
        <row r="67">
          <cell r="C67">
            <v>4123399047</v>
          </cell>
        </row>
        <row r="68">
          <cell r="C68">
            <v>4059993190</v>
          </cell>
        </row>
        <row r="69">
          <cell r="C69">
            <v>3913303679</v>
          </cell>
        </row>
        <row r="70">
          <cell r="C70">
            <v>3737698000</v>
          </cell>
        </row>
        <row r="71">
          <cell r="C71">
            <v>3702434800</v>
          </cell>
        </row>
        <row r="72">
          <cell r="C72">
            <v>3591297500</v>
          </cell>
        </row>
        <row r="73">
          <cell r="C73">
            <v>3577889739</v>
          </cell>
        </row>
        <row r="74">
          <cell r="C74">
            <v>3573722707</v>
          </cell>
        </row>
        <row r="75">
          <cell r="C75">
            <v>3483711200</v>
          </cell>
        </row>
        <row r="76">
          <cell r="C76">
            <v>3080953347</v>
          </cell>
        </row>
        <row r="77">
          <cell r="C77">
            <v>3066404117</v>
          </cell>
        </row>
        <row r="78">
          <cell r="C78">
            <v>3028204000</v>
          </cell>
        </row>
        <row r="79">
          <cell r="C79">
            <v>3024650000</v>
          </cell>
        </row>
        <row r="80">
          <cell r="C80">
            <v>2715069565</v>
          </cell>
        </row>
        <row r="81">
          <cell r="C81">
            <v>2686016014</v>
          </cell>
        </row>
        <row r="82">
          <cell r="C82">
            <v>2685190873</v>
          </cell>
        </row>
        <row r="83">
          <cell r="C83">
            <v>2597008631</v>
          </cell>
        </row>
        <row r="84">
          <cell r="C84">
            <v>2472069760</v>
          </cell>
        </row>
        <row r="85">
          <cell r="C85">
            <v>2301952765</v>
          </cell>
        </row>
        <row r="86">
          <cell r="C86">
            <v>2254338380</v>
          </cell>
        </row>
        <row r="87">
          <cell r="C87">
            <v>2120000143</v>
          </cell>
        </row>
        <row r="88">
          <cell r="C88">
            <v>2101986000</v>
          </cell>
        </row>
        <row r="89">
          <cell r="C89">
            <v>2066860000</v>
          </cell>
        </row>
        <row r="90">
          <cell r="C90">
            <v>2011992665</v>
          </cell>
        </row>
        <row r="91">
          <cell r="C91">
            <v>1569392834</v>
          </cell>
        </row>
        <row r="92">
          <cell r="C92">
            <v>1223856460</v>
          </cell>
        </row>
        <row r="93">
          <cell r="C93">
            <v>1094923930</v>
          </cell>
        </row>
        <row r="94">
          <cell r="C94">
            <v>1066562420</v>
          </cell>
        </row>
        <row r="95">
          <cell r="C95">
            <v>1034233670</v>
          </cell>
        </row>
        <row r="96">
          <cell r="C96">
            <v>929614620</v>
          </cell>
        </row>
        <row r="97">
          <cell r="C97">
            <v>722732610</v>
          </cell>
        </row>
        <row r="98">
          <cell r="C98">
            <v>639865927</v>
          </cell>
        </row>
        <row r="99">
          <cell r="C99">
            <v>635277700</v>
          </cell>
        </row>
        <row r="100">
          <cell r="C100">
            <v>554901900</v>
          </cell>
        </row>
        <row r="101">
          <cell r="C101">
            <v>530358700</v>
          </cell>
        </row>
        <row r="102">
          <cell r="C102">
            <v>518085687</v>
          </cell>
        </row>
        <row r="103">
          <cell r="C103">
            <v>517855700</v>
          </cell>
        </row>
        <row r="104">
          <cell r="C104">
            <v>510641700</v>
          </cell>
        </row>
        <row r="105">
          <cell r="C105">
            <v>436023362</v>
          </cell>
        </row>
        <row r="106">
          <cell r="C106">
            <v>358069000</v>
          </cell>
        </row>
        <row r="107">
          <cell r="C107">
            <v>239074899</v>
          </cell>
        </row>
        <row r="108">
          <cell r="C108">
            <v>151451650</v>
          </cell>
        </row>
        <row r="109">
          <cell r="C109">
            <v>139203535</v>
          </cell>
        </row>
        <row r="110">
          <cell r="C110">
            <v>129613509</v>
          </cell>
        </row>
        <row r="111">
          <cell r="C111">
            <v>101038800</v>
          </cell>
        </row>
        <row r="112">
          <cell r="C112">
            <v>80466870</v>
          </cell>
        </row>
        <row r="113">
          <cell r="C113">
            <v>47810000</v>
          </cell>
        </row>
        <row r="114">
          <cell r="C114">
            <v>14863850</v>
          </cell>
        </row>
        <row r="115">
          <cell r="C115">
            <v>4169710</v>
          </cell>
        </row>
        <row r="116">
          <cell r="C116">
            <v>660000</v>
          </cell>
        </row>
      </sheetData>
      <sheetData sheetId="12">
        <row r="6">
          <cell r="B6" t="str">
            <v>애터미㈜</v>
          </cell>
          <cell r="C6">
            <v>1043109912719</v>
          </cell>
          <cell r="D6">
            <v>1028082771091</v>
          </cell>
        </row>
        <row r="7">
          <cell r="B7" t="str">
            <v>피엠인터내셔널코리아(유)</v>
          </cell>
          <cell r="C7">
            <v>557721788163</v>
          </cell>
          <cell r="D7">
            <v>373991116900</v>
          </cell>
        </row>
        <row r="8">
          <cell r="B8" t="str">
            <v>뉴스킨코리아(주)</v>
          </cell>
          <cell r="C8">
            <v>391411874659</v>
          </cell>
          <cell r="D8">
            <v>461773804734</v>
          </cell>
        </row>
        <row r="9">
          <cell r="B9" t="str">
            <v>유니시티코리아(유)</v>
          </cell>
          <cell r="C9">
            <v>300109367307</v>
          </cell>
          <cell r="D9">
            <v>279673149278</v>
          </cell>
        </row>
        <row r="10">
          <cell r="B10" t="str">
            <v>한국허벌라이프(주)</v>
          </cell>
          <cell r="C10">
            <v>207439047035</v>
          </cell>
          <cell r="D10">
            <v>195981163167</v>
          </cell>
        </row>
        <row r="11">
          <cell r="B11" t="str">
            <v>유사나헬스사이언스코리아(유)</v>
          </cell>
          <cell r="C11">
            <v>151954691206</v>
          </cell>
          <cell r="D11">
            <v>159366575085</v>
          </cell>
        </row>
        <row r="12">
          <cell r="B12" t="str">
            <v>㈜카리스</v>
          </cell>
          <cell r="C12">
            <v>82737520100</v>
          </cell>
          <cell r="D12">
            <v>81598479700</v>
          </cell>
        </row>
        <row r="13">
          <cell r="B13" t="str">
            <v>(유)매나테크코리아</v>
          </cell>
          <cell r="C13">
            <v>81445214928</v>
          </cell>
          <cell r="D13">
            <v>82404140464</v>
          </cell>
        </row>
        <row r="14">
          <cell r="B14" t="str">
            <v>시너지월드와이드코리아(주)</v>
          </cell>
          <cell r="C14">
            <v>78554295082</v>
          </cell>
          <cell r="D14">
            <v>78196892957</v>
          </cell>
        </row>
        <row r="15">
          <cell r="B15" t="str">
            <v>도테라코리아(유)</v>
          </cell>
          <cell r="C15">
            <v>66026553010</v>
          </cell>
          <cell r="D15">
            <v>53286123222</v>
          </cell>
        </row>
        <row r="16">
          <cell r="B16" t="str">
            <v>㈜엔잭타</v>
          </cell>
          <cell r="C16">
            <v>62454145083</v>
          </cell>
          <cell r="D16">
            <v>65559636302</v>
          </cell>
        </row>
        <row r="17">
          <cell r="B17" t="str">
            <v>㈜인큐텐</v>
          </cell>
          <cell r="C17">
            <v>61064208290</v>
          </cell>
          <cell r="D17">
            <v>14728461425</v>
          </cell>
        </row>
        <row r="18">
          <cell r="B18" t="str">
            <v>라라코리아인터내셔날(주)</v>
          </cell>
          <cell r="C18">
            <v>54555959125</v>
          </cell>
          <cell r="D18">
            <v>42901578051</v>
          </cell>
        </row>
        <row r="19">
          <cell r="B19" t="str">
            <v>(주)비아블</v>
          </cell>
          <cell r="C19">
            <v>54100624527</v>
          </cell>
          <cell r="D19">
            <v>24672549985</v>
          </cell>
        </row>
        <row r="20">
          <cell r="B20" t="str">
            <v>(주)하이리빙</v>
          </cell>
          <cell r="C20">
            <v>48338866511</v>
          </cell>
          <cell r="D20">
            <v>49325889972</v>
          </cell>
        </row>
        <row r="21">
          <cell r="B21" t="str">
            <v>(주)앤알커뮤니케이션</v>
          </cell>
          <cell r="C21">
            <v>48326579501</v>
          </cell>
          <cell r="D21">
            <v>47562381140</v>
          </cell>
        </row>
        <row r="22">
          <cell r="B22" t="str">
            <v>시크릿다이렉트코리아(주)</v>
          </cell>
          <cell r="C22">
            <v>45901900539</v>
          </cell>
          <cell r="D22">
            <v>48821858320</v>
          </cell>
        </row>
        <row r="23">
          <cell r="B23" t="str">
            <v>(유)포라이프리서치코리아</v>
          </cell>
          <cell r="C23">
            <v>42006095656</v>
          </cell>
          <cell r="D23">
            <v>46193950355</v>
          </cell>
        </row>
        <row r="24">
          <cell r="B24" t="str">
            <v>에이씨앤코리아(유)</v>
          </cell>
          <cell r="C24">
            <v>33352291522</v>
          </cell>
          <cell r="D24">
            <v>36167188929</v>
          </cell>
        </row>
        <row r="25">
          <cell r="B25" t="str">
            <v>멜라루카인터내셔날코리아(주)</v>
          </cell>
          <cell r="C25">
            <v>31160701082</v>
          </cell>
          <cell r="D25">
            <v>35837917009</v>
          </cell>
        </row>
        <row r="26">
          <cell r="B26" t="str">
            <v>(주)이롬플러스</v>
          </cell>
          <cell r="C26">
            <v>30383933250</v>
          </cell>
          <cell r="D26">
            <v>29970655556</v>
          </cell>
        </row>
        <row r="27">
          <cell r="B27" t="str">
            <v>앨트웰(주)</v>
          </cell>
          <cell r="C27">
            <v>28724051823</v>
          </cell>
          <cell r="D27">
            <v>27438221998</v>
          </cell>
        </row>
        <row r="28">
          <cell r="B28" t="str">
            <v>지쿱㈜</v>
          </cell>
          <cell r="C28">
            <v>27927010041</v>
          </cell>
          <cell r="D28">
            <v>40080819522</v>
          </cell>
        </row>
        <row r="29">
          <cell r="B29" t="str">
            <v>(주)프리즘인터내셔널</v>
          </cell>
          <cell r="C29">
            <v>26151282700</v>
          </cell>
          <cell r="D29">
            <v>21530110000</v>
          </cell>
        </row>
        <row r="30">
          <cell r="B30" t="str">
            <v>㈜굿모닝월드</v>
          </cell>
          <cell r="C30">
            <v>26027566640</v>
          </cell>
          <cell r="D30">
            <v>28767439400</v>
          </cell>
        </row>
        <row r="31">
          <cell r="B31" t="str">
            <v>와인코리아㈜농업회사법인</v>
          </cell>
          <cell r="C31">
            <v>23061338758</v>
          </cell>
          <cell r="D31">
            <v>14019041922</v>
          </cell>
        </row>
        <row r="32">
          <cell r="B32" t="str">
            <v>카야니코리아(주)</v>
          </cell>
          <cell r="C32">
            <v>22605332111</v>
          </cell>
          <cell r="D32">
            <v>11800276035</v>
          </cell>
        </row>
        <row r="33">
          <cell r="B33" t="str">
            <v>썬라이더다이렉트코리아(유)</v>
          </cell>
          <cell r="C33">
            <v>22341429200</v>
          </cell>
          <cell r="D33">
            <v>8512453860</v>
          </cell>
        </row>
        <row r="34">
          <cell r="B34" t="str">
            <v>㈜아프로존</v>
          </cell>
          <cell r="C34">
            <v>22053941230</v>
          </cell>
          <cell r="D34">
            <v>31174124963</v>
          </cell>
        </row>
        <row r="35">
          <cell r="B35" t="str">
            <v>토탈스위스코리아(주)</v>
          </cell>
          <cell r="C35">
            <v>20788940795</v>
          </cell>
          <cell r="D35">
            <v>22198473845</v>
          </cell>
        </row>
        <row r="36">
          <cell r="B36" t="str">
            <v>㈜채이은</v>
          </cell>
          <cell r="C36">
            <v>20677605546</v>
          </cell>
          <cell r="D36">
            <v>18456928684</v>
          </cell>
        </row>
        <row r="37">
          <cell r="B37" t="str">
            <v>㈜좋은효소</v>
          </cell>
          <cell r="C37">
            <v>20572216700</v>
          </cell>
          <cell r="D37">
            <v>20166965200</v>
          </cell>
        </row>
        <row r="38">
          <cell r="B38" t="str">
            <v>(주)교원더오름</v>
          </cell>
          <cell r="C38">
            <v>20567402844</v>
          </cell>
          <cell r="D38">
            <v>23224561478</v>
          </cell>
        </row>
        <row r="39">
          <cell r="B39" t="str">
            <v>㈜젬마코리아</v>
          </cell>
          <cell r="C39">
            <v>17349586590</v>
          </cell>
          <cell r="D39">
            <v>32195221120</v>
          </cell>
        </row>
        <row r="40">
          <cell r="B40" t="str">
            <v>(주)씨엔커뮤니케이션</v>
          </cell>
          <cell r="C40">
            <v>16636633831</v>
          </cell>
          <cell r="D40">
            <v>14938484239</v>
          </cell>
        </row>
        <row r="41">
          <cell r="B41" t="str">
            <v>(주)매니스</v>
          </cell>
          <cell r="C41">
            <v>15424912345</v>
          </cell>
          <cell r="D41">
            <v>15381164772</v>
          </cell>
        </row>
        <row r="42">
          <cell r="B42" t="str">
            <v>㈜제이온</v>
          </cell>
          <cell r="C42">
            <v>14766523250</v>
          </cell>
          <cell r="D42">
            <v>9422649333</v>
          </cell>
        </row>
        <row r="43">
          <cell r="B43" t="str">
            <v>(주)투에버</v>
          </cell>
          <cell r="C43">
            <v>13753034159</v>
          </cell>
          <cell r="D43">
            <v>16250246998</v>
          </cell>
        </row>
        <row r="44">
          <cell r="B44" t="str">
            <v>엔티에이치인터내셔널(주)</v>
          </cell>
          <cell r="C44">
            <v>13299733352</v>
          </cell>
          <cell r="D44">
            <v>14245364675</v>
          </cell>
        </row>
        <row r="45">
          <cell r="B45" t="str">
            <v>㈜지에스엘</v>
          </cell>
          <cell r="C45">
            <v>13011107670</v>
          </cell>
          <cell r="D45">
            <v>10689683885</v>
          </cell>
        </row>
        <row r="46">
          <cell r="B46" t="str">
            <v>㈜우리커머스</v>
          </cell>
          <cell r="C46">
            <v>12647503485</v>
          </cell>
          <cell r="D46">
            <v>0</v>
          </cell>
        </row>
        <row r="47">
          <cell r="B47" t="str">
            <v>(주)리브퓨어코리아</v>
          </cell>
          <cell r="C47">
            <v>12418949103</v>
          </cell>
          <cell r="D47">
            <v>12401745593</v>
          </cell>
        </row>
        <row r="48">
          <cell r="B48" t="str">
            <v>(주)스테미코리아</v>
          </cell>
          <cell r="C48">
            <v>9711112000</v>
          </cell>
          <cell r="D48">
            <v>101572000</v>
          </cell>
        </row>
        <row r="49">
          <cell r="B49" t="str">
            <v>㈜에이필드</v>
          </cell>
          <cell r="C49">
            <v>8430389750</v>
          </cell>
          <cell r="D49">
            <v>18239538790</v>
          </cell>
        </row>
        <row r="50">
          <cell r="B50" t="str">
            <v>경성제약(주)</v>
          </cell>
          <cell r="C50">
            <v>6951877000</v>
          </cell>
          <cell r="D50">
            <v>3314619060</v>
          </cell>
        </row>
        <row r="51">
          <cell r="B51" t="str">
            <v>주네스글로벌코리아(유)</v>
          </cell>
          <cell r="C51">
            <v>6577716816</v>
          </cell>
          <cell r="D51">
            <v>9190387222</v>
          </cell>
        </row>
        <row r="52">
          <cell r="B52" t="str">
            <v>엘에스피플(주)</v>
          </cell>
          <cell r="C52">
            <v>6524904813</v>
          </cell>
          <cell r="D52">
            <v>9345056345</v>
          </cell>
        </row>
        <row r="53">
          <cell r="B53" t="str">
            <v>㈜에이피</v>
          </cell>
          <cell r="C53">
            <v>6125262998</v>
          </cell>
          <cell r="D53">
            <v>6239023229</v>
          </cell>
        </row>
        <row r="54">
          <cell r="B54" t="str">
            <v>㈜리뉴메디</v>
          </cell>
          <cell r="C54">
            <v>5989863380</v>
          </cell>
          <cell r="D54">
            <v>19013004139</v>
          </cell>
        </row>
        <row r="55">
          <cell r="B55" t="str">
            <v>(주)코타파</v>
          </cell>
          <cell r="C55">
            <v>5889394073</v>
          </cell>
          <cell r="D55">
            <v>4070673021</v>
          </cell>
        </row>
        <row r="56">
          <cell r="B56" t="str">
            <v>네츄러리플러스코리아(주)</v>
          </cell>
          <cell r="C56">
            <v>5543908002</v>
          </cell>
          <cell r="D56">
            <v>3060790400</v>
          </cell>
        </row>
        <row r="57">
          <cell r="B57" t="str">
            <v>영리빙코리아(유)</v>
          </cell>
          <cell r="C57">
            <v>5336387302</v>
          </cell>
          <cell r="D57">
            <v>4428776696</v>
          </cell>
        </row>
        <row r="58">
          <cell r="B58" t="str">
            <v>㈜바칸인터내셔널</v>
          </cell>
          <cell r="C58">
            <v>5227712500</v>
          </cell>
          <cell r="D58">
            <v>0</v>
          </cell>
        </row>
        <row r="59">
          <cell r="B59" t="str">
            <v>(주)봄코리아</v>
          </cell>
          <cell r="C59">
            <v>4929710301</v>
          </cell>
          <cell r="D59">
            <v>4509303473</v>
          </cell>
        </row>
        <row r="60">
          <cell r="B60" t="str">
            <v>힐리월드코리아㈜</v>
          </cell>
          <cell r="C60">
            <v>4846548800</v>
          </cell>
          <cell r="D60">
            <v>0</v>
          </cell>
        </row>
        <row r="61">
          <cell r="B61" t="str">
            <v>㈜메디어스코리아</v>
          </cell>
          <cell r="C61">
            <v>4549588532</v>
          </cell>
          <cell r="D61">
            <v>3390603136</v>
          </cell>
        </row>
        <row r="62">
          <cell r="B62" t="str">
            <v>(주)더올가</v>
          </cell>
          <cell r="C62">
            <v>4533996300</v>
          </cell>
          <cell r="D62">
            <v>5170751100</v>
          </cell>
        </row>
        <row r="63">
          <cell r="B63" t="str">
            <v>㈜미젤</v>
          </cell>
          <cell r="C63">
            <v>4423200531</v>
          </cell>
          <cell r="D63">
            <v>2592924626</v>
          </cell>
        </row>
        <row r="64">
          <cell r="B64" t="str">
            <v>(주)오너</v>
          </cell>
          <cell r="C64">
            <v>4413303434</v>
          </cell>
          <cell r="D64">
            <v>3498301739</v>
          </cell>
        </row>
        <row r="65">
          <cell r="B65" t="str">
            <v>바이오스㈜</v>
          </cell>
          <cell r="C65">
            <v>4382674240</v>
          </cell>
          <cell r="D65">
            <v>602311500</v>
          </cell>
        </row>
        <row r="66">
          <cell r="B66" t="str">
            <v>한국클라우드베리뉴트리쇼널스㈜</v>
          </cell>
          <cell r="C66">
            <v>4303277960</v>
          </cell>
          <cell r="D66">
            <v>4018041520</v>
          </cell>
        </row>
        <row r="67">
          <cell r="B67" t="str">
            <v>(주)프리마인</v>
          </cell>
          <cell r="C67">
            <v>4263327963</v>
          </cell>
          <cell r="D67">
            <v>3886536152</v>
          </cell>
        </row>
        <row r="68">
          <cell r="B68" t="str">
            <v>고려한백㈜</v>
          </cell>
          <cell r="C68">
            <v>4248738300</v>
          </cell>
          <cell r="D68">
            <v>4139324200</v>
          </cell>
        </row>
        <row r="69">
          <cell r="B69" t="str">
            <v>㈜피앤피글로벌</v>
          </cell>
          <cell r="C69">
            <v>3750834666</v>
          </cell>
          <cell r="D69">
            <v>949885120</v>
          </cell>
        </row>
        <row r="70">
          <cell r="B70" t="str">
            <v>㈜힐리빙</v>
          </cell>
          <cell r="C70">
            <v>3706326248</v>
          </cell>
          <cell r="D70">
            <v>550502011</v>
          </cell>
        </row>
        <row r="71">
          <cell r="B71" t="str">
            <v>㈜루카스앤에스</v>
          </cell>
          <cell r="C71">
            <v>3700392462</v>
          </cell>
          <cell r="D71">
            <v>2471167981</v>
          </cell>
        </row>
        <row r="72">
          <cell r="B72" t="str">
            <v>㈜코스모스지</v>
          </cell>
          <cell r="C72">
            <v>3630192166</v>
          </cell>
          <cell r="D72">
            <v>7314370017</v>
          </cell>
        </row>
        <row r="73">
          <cell r="B73" t="str">
            <v>(주)그린피아코스메틱</v>
          </cell>
          <cell r="C73">
            <v>3567650224</v>
          </cell>
          <cell r="D73">
            <v>3256141574</v>
          </cell>
        </row>
        <row r="74">
          <cell r="B74" t="str">
            <v>니오라코리아(유)</v>
          </cell>
          <cell r="C74">
            <v>3563193809</v>
          </cell>
          <cell r="D74">
            <v>5132130775</v>
          </cell>
        </row>
        <row r="75">
          <cell r="B75" t="str">
            <v>뉴키㈜</v>
          </cell>
          <cell r="C75">
            <v>3196246000</v>
          </cell>
          <cell r="D75">
            <v>4755442942</v>
          </cell>
        </row>
        <row r="76">
          <cell r="B76" t="str">
            <v>㈜지티비코리아</v>
          </cell>
          <cell r="C76">
            <v>3147159350</v>
          </cell>
          <cell r="D76">
            <v>3691633432</v>
          </cell>
        </row>
        <row r="77">
          <cell r="B77" t="str">
            <v>㈜에이뉴힐</v>
          </cell>
          <cell r="C77">
            <v>3134056041</v>
          </cell>
          <cell r="D77">
            <v>1769435210</v>
          </cell>
        </row>
        <row r="78">
          <cell r="B78" t="str">
            <v>㈜바이온글로벌</v>
          </cell>
          <cell r="C78">
            <v>2838817000</v>
          </cell>
          <cell r="D78">
            <v>834489000</v>
          </cell>
        </row>
        <row r="79">
          <cell r="B79" t="str">
            <v>(주)웰런스</v>
          </cell>
          <cell r="C79">
            <v>2817852034</v>
          </cell>
          <cell r="D79">
            <v>1058021814</v>
          </cell>
        </row>
        <row r="80">
          <cell r="B80" t="str">
            <v>비즈월드코리아(주)</v>
          </cell>
          <cell r="C80">
            <v>2666635000</v>
          </cell>
          <cell r="D80">
            <v>5348510500</v>
          </cell>
        </row>
        <row r="81">
          <cell r="B81" t="str">
            <v>(주)에이쓰리글로벌</v>
          </cell>
          <cell r="C81">
            <v>2583660679</v>
          </cell>
          <cell r="D81">
            <v>804657702</v>
          </cell>
        </row>
        <row r="82">
          <cell r="B82" t="str">
            <v>엘알헬스앤뷰티(유)</v>
          </cell>
          <cell r="C82">
            <v>2459159243</v>
          </cell>
          <cell r="D82">
            <v>1400830561</v>
          </cell>
        </row>
        <row r="83">
          <cell r="B83" t="str">
            <v>㈜바라글로벌</v>
          </cell>
          <cell r="C83">
            <v>2442695055</v>
          </cell>
          <cell r="D83">
            <v>1092526494</v>
          </cell>
        </row>
        <row r="84">
          <cell r="B84" t="str">
            <v>(주)파낙셀티알씨</v>
          </cell>
          <cell r="C84">
            <v>2210850656</v>
          </cell>
          <cell r="D84">
            <v>2290023920</v>
          </cell>
        </row>
        <row r="85">
          <cell r="B85" t="str">
            <v>㈜이레뷰티호텔</v>
          </cell>
          <cell r="C85">
            <v>2188162700</v>
          </cell>
          <cell r="D85">
            <v>1649733940</v>
          </cell>
        </row>
        <row r="86">
          <cell r="B86" t="str">
            <v>㈜셀플렉스코리아</v>
          </cell>
          <cell r="C86">
            <v>2177461000</v>
          </cell>
          <cell r="D86">
            <v>0</v>
          </cell>
        </row>
        <row r="87">
          <cell r="B87" t="str">
            <v>한국모린다(유)</v>
          </cell>
          <cell r="C87">
            <v>2035450202</v>
          </cell>
          <cell r="D87">
            <v>2410090929</v>
          </cell>
        </row>
        <row r="88">
          <cell r="B88" t="str">
            <v>(주)에이스원글로벌</v>
          </cell>
          <cell r="C88">
            <v>1999327403</v>
          </cell>
          <cell r="D88">
            <v>648062004</v>
          </cell>
        </row>
        <row r="89">
          <cell r="B89" t="str">
            <v>㈜퍼메나</v>
          </cell>
          <cell r="C89">
            <v>1932670000</v>
          </cell>
          <cell r="D89">
            <v>2632773000</v>
          </cell>
        </row>
        <row r="90">
          <cell r="B90" t="str">
            <v>에이스제이엠㈜</v>
          </cell>
          <cell r="C90">
            <v>1824271990</v>
          </cell>
          <cell r="D90">
            <v>3419042554</v>
          </cell>
        </row>
        <row r="91">
          <cell r="B91" t="str">
            <v>㈜빅스카이글로벌</v>
          </cell>
          <cell r="C91">
            <v>1499481227</v>
          </cell>
          <cell r="D91">
            <v>2961338600</v>
          </cell>
        </row>
        <row r="92">
          <cell r="B92" t="str">
            <v>㈜영진</v>
          </cell>
          <cell r="C92">
            <v>1472565154</v>
          </cell>
          <cell r="D92">
            <v>308073400</v>
          </cell>
        </row>
        <row r="93">
          <cell r="B93" t="str">
            <v>포에버코리아(유)</v>
          </cell>
          <cell r="C93">
            <v>1393991060</v>
          </cell>
          <cell r="D93">
            <v>1251785150</v>
          </cell>
        </row>
        <row r="94">
          <cell r="B94" t="str">
            <v>(주)지오앤위즈</v>
          </cell>
          <cell r="C94">
            <v>1043453460</v>
          </cell>
          <cell r="D94">
            <v>950599381</v>
          </cell>
        </row>
        <row r="95">
          <cell r="B95" t="str">
            <v>㈜루루이노스</v>
          </cell>
          <cell r="C95">
            <v>1021351100</v>
          </cell>
          <cell r="D95">
            <v>1571009600</v>
          </cell>
        </row>
        <row r="96">
          <cell r="B96" t="str">
            <v>퀘니히코리아(주)</v>
          </cell>
          <cell r="C96">
            <v>1017057011</v>
          </cell>
          <cell r="D96">
            <v>920863300</v>
          </cell>
        </row>
        <row r="97">
          <cell r="B97" t="str">
            <v>(주)키토윈</v>
          </cell>
          <cell r="C97">
            <v>999422250</v>
          </cell>
          <cell r="D97">
            <v>1124049400</v>
          </cell>
        </row>
        <row r="98">
          <cell r="B98" t="str">
            <v>㈜에코프렌</v>
          </cell>
          <cell r="C98">
            <v>989860210</v>
          </cell>
          <cell r="D98">
            <v>6336000</v>
          </cell>
        </row>
        <row r="99">
          <cell r="B99" t="str">
            <v>스타컴즈(주)</v>
          </cell>
          <cell r="C99">
            <v>989504700</v>
          </cell>
          <cell r="D99">
            <v>3068563201</v>
          </cell>
        </row>
        <row r="100">
          <cell r="B100" t="str">
            <v>(주)올네이쳐</v>
          </cell>
          <cell r="C100">
            <v>969451400</v>
          </cell>
          <cell r="D100">
            <v>0</v>
          </cell>
        </row>
        <row r="101">
          <cell r="B101" t="str">
            <v>㈜스킨독스</v>
          </cell>
          <cell r="C101">
            <v>867396500</v>
          </cell>
          <cell r="D101">
            <v>0</v>
          </cell>
        </row>
        <row r="102">
          <cell r="B102" t="str">
            <v>(주)신나라</v>
          </cell>
          <cell r="C102">
            <v>794134903</v>
          </cell>
          <cell r="D102">
            <v>1429164971</v>
          </cell>
        </row>
        <row r="103">
          <cell r="B103" t="str">
            <v>㈜에스디플랫폼</v>
          </cell>
          <cell r="C103">
            <v>776096646</v>
          </cell>
          <cell r="D103">
            <v>772323597</v>
          </cell>
        </row>
        <row r="104">
          <cell r="B104" t="str">
            <v>㈜퍼플유</v>
          </cell>
          <cell r="C104">
            <v>750162300</v>
          </cell>
          <cell r="D104">
            <v>4553269600</v>
          </cell>
        </row>
        <row r="105">
          <cell r="B105" t="str">
            <v>바이디자인코리아(유)</v>
          </cell>
          <cell r="C105">
            <v>521078520</v>
          </cell>
          <cell r="D105">
            <v>0</v>
          </cell>
        </row>
        <row r="106">
          <cell r="B106" t="str">
            <v>㈜카나이코리아</v>
          </cell>
          <cell r="C106">
            <v>517024930</v>
          </cell>
          <cell r="D106">
            <v>449370926</v>
          </cell>
        </row>
        <row r="107">
          <cell r="B107" t="str">
            <v>㈜이너엔</v>
          </cell>
          <cell r="C107">
            <v>498808850</v>
          </cell>
          <cell r="D107">
            <v>588148100</v>
          </cell>
        </row>
        <row r="108">
          <cell r="B108" t="str">
            <v>㈜에노존</v>
          </cell>
          <cell r="C108">
            <v>488034135</v>
          </cell>
          <cell r="D108">
            <v>676316888</v>
          </cell>
        </row>
        <row r="109">
          <cell r="B109" t="str">
            <v>㈜에나직크</v>
          </cell>
          <cell r="C109">
            <v>292964600</v>
          </cell>
          <cell r="D109">
            <v>285817000</v>
          </cell>
        </row>
        <row r="110">
          <cell r="B110" t="str">
            <v>(주)휴먼네이처코리아</v>
          </cell>
          <cell r="C110">
            <v>284655750</v>
          </cell>
          <cell r="D110">
            <v>462498812</v>
          </cell>
        </row>
        <row r="111">
          <cell r="B111" t="str">
            <v>엔에이치티케이(주)</v>
          </cell>
          <cell r="C111">
            <v>243839225</v>
          </cell>
          <cell r="D111">
            <v>314554067</v>
          </cell>
        </row>
        <row r="112">
          <cell r="B112" t="str">
            <v>㈜풋팅코리아</v>
          </cell>
          <cell r="C112">
            <v>131076629</v>
          </cell>
          <cell r="D112">
            <v>255028024</v>
          </cell>
        </row>
        <row r="113">
          <cell r="B113" t="str">
            <v>㈜더하이</v>
          </cell>
          <cell r="C113">
            <v>88759604</v>
          </cell>
          <cell r="D113">
            <v>914311710</v>
          </cell>
        </row>
        <row r="114">
          <cell r="B114" t="str">
            <v>(주)비더블유엘코리아</v>
          </cell>
          <cell r="C114">
            <v>63272500</v>
          </cell>
          <cell r="D114">
            <v>67681500</v>
          </cell>
        </row>
        <row r="115">
          <cell r="B115" t="str">
            <v>메이드인강남㈜</v>
          </cell>
          <cell r="C115">
            <v>1452200</v>
          </cell>
          <cell r="D115">
            <v>39420799</v>
          </cell>
        </row>
        <row r="116">
          <cell r="B116" t="str">
            <v>루안코리아㈜</v>
          </cell>
          <cell r="C116">
            <v>0</v>
          </cell>
          <cell r="D116">
            <v>14409324620</v>
          </cell>
        </row>
        <row r="117">
          <cell r="B117" t="str">
            <v>㈜미애부</v>
          </cell>
          <cell r="C117">
            <v>0</v>
          </cell>
          <cell r="D117">
            <v>7036027020</v>
          </cell>
        </row>
        <row r="118">
          <cell r="B118" t="str">
            <v>(주) 아이시냅스</v>
          </cell>
          <cell r="C118">
            <v>0</v>
          </cell>
          <cell r="D118">
            <v>5497398920</v>
          </cell>
        </row>
        <row r="119">
          <cell r="B119" t="str">
            <v>글로벌플랫폼솔루션(주)</v>
          </cell>
          <cell r="C119">
            <v>0</v>
          </cell>
          <cell r="D119">
            <v>3623819935</v>
          </cell>
        </row>
        <row r="120">
          <cell r="B120" t="str">
            <v>아이디올(주)</v>
          </cell>
          <cell r="C120">
            <v>0</v>
          </cell>
          <cell r="D120">
            <v>3086651129</v>
          </cell>
        </row>
        <row r="121">
          <cell r="B121" t="str">
            <v>에이피엘고코리아(유)</v>
          </cell>
          <cell r="C121">
            <v>0</v>
          </cell>
          <cell r="D121">
            <v>2742861500</v>
          </cell>
        </row>
        <row r="122">
          <cell r="B122" t="str">
            <v>아실리코리아 (유)</v>
          </cell>
          <cell r="C122">
            <v>0</v>
          </cell>
          <cell r="D122">
            <v>2594542832</v>
          </cell>
        </row>
        <row r="123">
          <cell r="B123" t="str">
            <v>㈜애드댓</v>
          </cell>
          <cell r="C123">
            <v>0</v>
          </cell>
          <cell r="D123">
            <v>2043655002</v>
          </cell>
        </row>
        <row r="124">
          <cell r="B124" t="str">
            <v>퀄리빙 (주)</v>
          </cell>
          <cell r="C124">
            <v>0</v>
          </cell>
          <cell r="D124">
            <v>1437072000</v>
          </cell>
        </row>
        <row r="125">
          <cell r="B125" t="str">
            <v>(주)웅진생활건강</v>
          </cell>
          <cell r="C125">
            <v>0</v>
          </cell>
          <cell r="D125">
            <v>1420438382</v>
          </cell>
        </row>
      </sheetData>
      <sheetData sheetId="13"/>
      <sheetData sheetId="14"/>
      <sheetData sheetId="15">
        <row r="5">
          <cell r="B5" t="str">
            <v>한국암웨이(주)</v>
          </cell>
          <cell r="C5">
            <v>466644544703</v>
          </cell>
        </row>
        <row r="6">
          <cell r="B6" t="str">
            <v>애터미㈜</v>
          </cell>
          <cell r="C6">
            <v>362864614470</v>
          </cell>
        </row>
        <row r="7">
          <cell r="B7" t="str">
            <v>피엠인터내셔널코리아(유)</v>
          </cell>
          <cell r="C7">
            <v>178184137518</v>
          </cell>
        </row>
        <row r="8">
          <cell r="B8" t="str">
            <v>뉴스킨코리아(주)</v>
          </cell>
          <cell r="C8">
            <v>136580635564</v>
          </cell>
        </row>
        <row r="9">
          <cell r="B9" t="str">
            <v>유니시티코리아(유)</v>
          </cell>
          <cell r="C9">
            <v>108659193222</v>
          </cell>
        </row>
        <row r="10">
          <cell r="B10" t="str">
            <v>한국허벌라이프(주)</v>
          </cell>
          <cell r="C10">
            <v>72322491687</v>
          </cell>
        </row>
        <row r="11">
          <cell r="B11" t="str">
            <v>유사나헬스사이언스코리아(유)</v>
          </cell>
          <cell r="C11">
            <v>52322930797</v>
          </cell>
        </row>
        <row r="12">
          <cell r="B12" t="str">
            <v>㈜카리스</v>
          </cell>
          <cell r="C12">
            <v>27924934638</v>
          </cell>
        </row>
        <row r="13">
          <cell r="B13" t="str">
            <v>(유)매나테크코리아</v>
          </cell>
          <cell r="C13">
            <v>27980534852</v>
          </cell>
        </row>
        <row r="14">
          <cell r="B14" t="str">
            <v>시너지월드와이드코리아(주)</v>
          </cell>
          <cell r="C14">
            <v>26369600514</v>
          </cell>
        </row>
        <row r="15">
          <cell r="B15" t="str">
            <v>도테라코리아(유)</v>
          </cell>
          <cell r="C15">
            <v>22916885392</v>
          </cell>
        </row>
        <row r="16">
          <cell r="B16" t="str">
            <v>㈜엔잭타</v>
          </cell>
          <cell r="C16">
            <v>20972216950</v>
          </cell>
        </row>
        <row r="17">
          <cell r="B17" t="str">
            <v>㈜인큐텐</v>
          </cell>
          <cell r="C17">
            <v>24179395104</v>
          </cell>
        </row>
        <row r="18">
          <cell r="B18" t="str">
            <v>라라코리아인터내셔날(주)</v>
          </cell>
          <cell r="C18">
            <v>19910747023</v>
          </cell>
        </row>
        <row r="19">
          <cell r="B19" t="str">
            <v>(주)비아블</v>
          </cell>
          <cell r="C19">
            <v>18876586451</v>
          </cell>
        </row>
        <row r="20">
          <cell r="B20" t="str">
            <v>(주)하이리빙</v>
          </cell>
          <cell r="C20">
            <v>16650197580</v>
          </cell>
        </row>
        <row r="21">
          <cell r="B21" t="str">
            <v>(주)앤알커뮤니케이션</v>
          </cell>
          <cell r="C21">
            <v>15481149990</v>
          </cell>
        </row>
        <row r="22">
          <cell r="B22" t="str">
            <v>시크릿다이렉트코리아(주)</v>
          </cell>
          <cell r="C22">
            <v>18081917140</v>
          </cell>
        </row>
        <row r="23">
          <cell r="B23" t="str">
            <v>(유)포라이프리서치코리아</v>
          </cell>
          <cell r="C23">
            <v>12143361379</v>
          </cell>
        </row>
        <row r="24">
          <cell r="B24" t="str">
            <v>에이씨앤코리아(유)</v>
          </cell>
          <cell r="C24">
            <v>9926957291.0000019</v>
          </cell>
        </row>
        <row r="25">
          <cell r="B25" t="str">
            <v>멜라루카인터내셔날코리아(주)</v>
          </cell>
          <cell r="C25">
            <v>9068889498</v>
          </cell>
        </row>
        <row r="26">
          <cell r="B26" t="str">
            <v>(주)이롬플러스</v>
          </cell>
          <cell r="C26">
            <v>10428903739</v>
          </cell>
        </row>
        <row r="27">
          <cell r="B27" t="str">
            <v>앨트웰(주)</v>
          </cell>
          <cell r="C27">
            <v>7298267510</v>
          </cell>
        </row>
        <row r="28">
          <cell r="B28" t="str">
            <v>지쿱㈜</v>
          </cell>
          <cell r="C28">
            <v>9725187157</v>
          </cell>
        </row>
        <row r="29">
          <cell r="B29" t="str">
            <v>(주)프리즘인터내셔널</v>
          </cell>
          <cell r="C29">
            <v>7654892510</v>
          </cell>
        </row>
        <row r="30">
          <cell r="B30" t="str">
            <v>㈜굿모닝월드</v>
          </cell>
          <cell r="C30">
            <v>8489662831</v>
          </cell>
        </row>
        <row r="31">
          <cell r="B31" t="str">
            <v>와인코리아㈜농업회사법인</v>
          </cell>
          <cell r="C31">
            <v>7922749031</v>
          </cell>
        </row>
        <row r="32">
          <cell r="B32" t="str">
            <v>카야니코리아(주)</v>
          </cell>
          <cell r="C32">
            <v>7844380436</v>
          </cell>
        </row>
        <row r="33">
          <cell r="B33" t="str">
            <v>썬라이더다이렉트코리아(유)</v>
          </cell>
          <cell r="C33">
            <v>8189006214</v>
          </cell>
        </row>
        <row r="34">
          <cell r="B34" t="str">
            <v>㈜아프로존</v>
          </cell>
          <cell r="C34">
            <v>7407154669</v>
          </cell>
        </row>
        <row r="35">
          <cell r="B35" t="str">
            <v>토탈스위스코리아(주)</v>
          </cell>
          <cell r="C35">
            <v>5979112874</v>
          </cell>
        </row>
        <row r="36">
          <cell r="B36" t="str">
            <v>㈜채이은</v>
          </cell>
          <cell r="C36">
            <v>7054329620</v>
          </cell>
        </row>
        <row r="37">
          <cell r="B37" t="str">
            <v>㈜좋은효소</v>
          </cell>
          <cell r="C37">
            <v>7075879132</v>
          </cell>
        </row>
        <row r="38">
          <cell r="B38" t="str">
            <v>(주)교원더오름</v>
          </cell>
          <cell r="C38">
            <v>7046998797</v>
          </cell>
        </row>
        <row r="39">
          <cell r="B39" t="str">
            <v>㈜젬마코리아</v>
          </cell>
          <cell r="C39">
            <v>5461741296</v>
          </cell>
        </row>
        <row r="40">
          <cell r="B40" t="str">
            <v>(주)씨엔커뮤니케이션</v>
          </cell>
          <cell r="C40">
            <v>1449122969</v>
          </cell>
        </row>
        <row r="41">
          <cell r="B41" t="str">
            <v>(주)매니스</v>
          </cell>
          <cell r="C41">
            <v>5209383764</v>
          </cell>
        </row>
        <row r="42">
          <cell r="B42" t="str">
            <v>㈜제이온</v>
          </cell>
          <cell r="C42">
            <v>4970970128</v>
          </cell>
        </row>
        <row r="43">
          <cell r="B43" t="str">
            <v>(주)투에버</v>
          </cell>
          <cell r="C43">
            <v>4476233035</v>
          </cell>
        </row>
        <row r="44">
          <cell r="B44" t="str">
            <v>엔티에이치인터내셔널(주)</v>
          </cell>
          <cell r="C44">
            <v>4430135666</v>
          </cell>
        </row>
        <row r="45">
          <cell r="B45" t="str">
            <v>㈜지에스엘</v>
          </cell>
          <cell r="C45">
            <v>4535118886</v>
          </cell>
        </row>
        <row r="46">
          <cell r="B46" t="str">
            <v>㈜우리커머스</v>
          </cell>
          <cell r="C46">
            <v>4316019541</v>
          </cell>
        </row>
        <row r="47">
          <cell r="B47" t="str">
            <v>(주)리브퓨어코리아</v>
          </cell>
          <cell r="C47">
            <v>4281588880</v>
          </cell>
        </row>
        <row r="48">
          <cell r="B48" t="str">
            <v>(주)스테미코리아</v>
          </cell>
          <cell r="C48">
            <v>3325484976</v>
          </cell>
        </row>
        <row r="49">
          <cell r="B49" t="str">
            <v>㈜에이필드</v>
          </cell>
          <cell r="C49">
            <v>2901327810</v>
          </cell>
        </row>
        <row r="50">
          <cell r="B50" t="str">
            <v>경성제약(주)</v>
          </cell>
          <cell r="C50">
            <v>2162317570</v>
          </cell>
        </row>
        <row r="51">
          <cell r="B51" t="str">
            <v>주네스글로벌코리아(유)</v>
          </cell>
          <cell r="C51">
            <v>2117393962</v>
          </cell>
        </row>
        <row r="52">
          <cell r="B52" t="str">
            <v>엘에스피플(주)</v>
          </cell>
          <cell r="C52">
            <v>2500415616</v>
          </cell>
        </row>
        <row r="53">
          <cell r="B53" t="str">
            <v>㈜에이피</v>
          </cell>
          <cell r="C53">
            <v>2141864170</v>
          </cell>
        </row>
        <row r="54">
          <cell r="B54" t="str">
            <v>㈜리뉴메디</v>
          </cell>
          <cell r="C54">
            <v>1716084659</v>
          </cell>
        </row>
        <row r="55">
          <cell r="B55" t="str">
            <v>(주)코타파</v>
          </cell>
          <cell r="C55">
            <v>1985671360</v>
          </cell>
        </row>
        <row r="56">
          <cell r="B56" t="str">
            <v>네츄러리플러스코리아(주)</v>
          </cell>
          <cell r="C56">
            <v>1798645300</v>
          </cell>
        </row>
        <row r="57">
          <cell r="B57" t="str">
            <v>영리빙코리아(유)</v>
          </cell>
          <cell r="C57">
            <v>1808720940</v>
          </cell>
        </row>
        <row r="58">
          <cell r="B58" t="str">
            <v>㈜바칸인터내셔널</v>
          </cell>
          <cell r="C58">
            <v>2518297119</v>
          </cell>
        </row>
        <row r="59">
          <cell r="B59" t="str">
            <v>(주)봄코리아</v>
          </cell>
          <cell r="C59">
            <v>1666943472</v>
          </cell>
        </row>
        <row r="60">
          <cell r="B60" t="str">
            <v>힐리월드코리아㈜</v>
          </cell>
          <cell r="C60">
            <v>1695141070</v>
          </cell>
        </row>
        <row r="61">
          <cell r="B61" t="str">
            <v>㈜메디어스코리아</v>
          </cell>
          <cell r="C61">
            <v>1630769493</v>
          </cell>
        </row>
        <row r="62">
          <cell r="B62" t="str">
            <v>(주)더올가</v>
          </cell>
          <cell r="C62">
            <v>1401162172</v>
          </cell>
        </row>
        <row r="63">
          <cell r="B63" t="str">
            <v>㈜미젤</v>
          </cell>
          <cell r="C63">
            <v>1509676852</v>
          </cell>
        </row>
        <row r="64">
          <cell r="B64" t="str">
            <v>(주)오너</v>
          </cell>
          <cell r="C64">
            <v>1513296710</v>
          </cell>
        </row>
        <row r="65">
          <cell r="B65" t="str">
            <v>바이오스㈜</v>
          </cell>
          <cell r="C65">
            <v>1138965840</v>
          </cell>
        </row>
        <row r="66">
          <cell r="B66" t="str">
            <v>한국클라우드베리뉴트리쇼널스㈜</v>
          </cell>
          <cell r="C66">
            <v>1455605988</v>
          </cell>
        </row>
        <row r="67">
          <cell r="B67" t="str">
            <v>(주)프리마인</v>
          </cell>
          <cell r="C67">
            <v>1285084748</v>
          </cell>
        </row>
        <row r="68">
          <cell r="B68" t="str">
            <v>고려한백㈜</v>
          </cell>
          <cell r="C68">
            <v>1204576993</v>
          </cell>
        </row>
        <row r="69">
          <cell r="B69" t="str">
            <v>㈜피앤피글로벌</v>
          </cell>
          <cell r="C69">
            <v>855499893</v>
          </cell>
        </row>
        <row r="70">
          <cell r="B70" t="str">
            <v>㈜힐리빙</v>
          </cell>
          <cell r="C70">
            <v>1426955550</v>
          </cell>
        </row>
        <row r="71">
          <cell r="B71" t="str">
            <v>㈜루카스앤에스</v>
          </cell>
          <cell r="C71">
            <v>1188104047</v>
          </cell>
        </row>
        <row r="72">
          <cell r="B72" t="str">
            <v>㈜코스모스지</v>
          </cell>
          <cell r="C72">
            <v>1246106826</v>
          </cell>
        </row>
        <row r="73">
          <cell r="B73" t="str">
            <v>(주)그린피아코스메틱</v>
          </cell>
          <cell r="C73">
            <v>911407692</v>
          </cell>
        </row>
        <row r="74">
          <cell r="B74" t="str">
            <v>니오라코리아(유)</v>
          </cell>
          <cell r="C74">
            <v>1242040045</v>
          </cell>
        </row>
        <row r="75">
          <cell r="B75" t="str">
            <v>뉴키㈜</v>
          </cell>
          <cell r="C75">
            <v>1053713835</v>
          </cell>
        </row>
        <row r="76">
          <cell r="B76" t="str">
            <v>㈜지티비코리아</v>
          </cell>
          <cell r="C76">
            <v>1095247270</v>
          </cell>
        </row>
        <row r="77">
          <cell r="B77" t="str">
            <v>㈜에이뉴힐</v>
          </cell>
          <cell r="C77">
            <v>1028897425</v>
          </cell>
        </row>
        <row r="78">
          <cell r="B78" t="str">
            <v>㈜바이온글로벌</v>
          </cell>
          <cell r="C78">
            <v>918535989</v>
          </cell>
        </row>
        <row r="79">
          <cell r="B79" t="str">
            <v>(주)웰런스</v>
          </cell>
          <cell r="C79">
            <v>977628206</v>
          </cell>
        </row>
        <row r="80">
          <cell r="B80" t="str">
            <v>비즈월드코리아(주)</v>
          </cell>
          <cell r="C80">
            <v>840347764</v>
          </cell>
        </row>
        <row r="81">
          <cell r="B81" t="str">
            <v>(주)에이쓰리글로벌</v>
          </cell>
          <cell r="C81">
            <v>787274200</v>
          </cell>
        </row>
        <row r="82">
          <cell r="B82" t="str">
            <v>엘알헬스앤뷰티(유)</v>
          </cell>
          <cell r="C82">
            <v>859277589</v>
          </cell>
        </row>
        <row r="83">
          <cell r="B83" t="str">
            <v>㈜바라글로벌</v>
          </cell>
          <cell r="C83">
            <v>377507420</v>
          </cell>
        </row>
        <row r="84">
          <cell r="B84" t="str">
            <v>(주)파낙셀티알씨</v>
          </cell>
          <cell r="C84">
            <v>770668610</v>
          </cell>
        </row>
        <row r="85">
          <cell r="B85" t="str">
            <v>㈜이레뷰티호텔</v>
          </cell>
          <cell r="C85">
            <v>398367000</v>
          </cell>
        </row>
        <row r="86">
          <cell r="B86" t="str">
            <v>㈜셀플렉스코리아</v>
          </cell>
          <cell r="C86">
            <v>618167094</v>
          </cell>
        </row>
        <row r="87">
          <cell r="B87" t="str">
            <v>한국모린다(유)</v>
          </cell>
          <cell r="C87">
            <v>660881571</v>
          </cell>
        </row>
        <row r="88">
          <cell r="B88" t="str">
            <v>(주)에이스원글로벌</v>
          </cell>
          <cell r="C88">
            <v>664906880</v>
          </cell>
        </row>
        <row r="89">
          <cell r="B89" t="str">
            <v>㈜퍼메나</v>
          </cell>
          <cell r="C89">
            <v>612855299</v>
          </cell>
        </row>
        <row r="90">
          <cell r="B90" t="str">
            <v>에이스제이엠㈜</v>
          </cell>
          <cell r="C90">
            <v>633391959</v>
          </cell>
        </row>
        <row r="91">
          <cell r="B91" t="str">
            <v>㈜빅스카이글로벌</v>
          </cell>
          <cell r="C91">
            <v>499310307</v>
          </cell>
        </row>
        <row r="92">
          <cell r="B92" t="str">
            <v>㈜영진</v>
          </cell>
          <cell r="C92">
            <v>473063482</v>
          </cell>
        </row>
        <row r="93">
          <cell r="B93" t="str">
            <v>포에버코리아(유)</v>
          </cell>
          <cell r="C93">
            <v>442375557</v>
          </cell>
        </row>
        <row r="94">
          <cell r="B94" t="str">
            <v>(주)지오앤위즈</v>
          </cell>
          <cell r="C94">
            <v>331011560</v>
          </cell>
        </row>
        <row r="95">
          <cell r="B95" t="str">
            <v>㈜루루이노스</v>
          </cell>
          <cell r="C95">
            <v>355649330</v>
          </cell>
        </row>
        <row r="96">
          <cell r="B96" t="str">
            <v>퀘니히코리아(주)</v>
          </cell>
          <cell r="C96">
            <v>326138240</v>
          </cell>
        </row>
        <row r="97">
          <cell r="B97" t="str">
            <v>(주)키토윈</v>
          </cell>
          <cell r="C97">
            <v>296757350</v>
          </cell>
        </row>
        <row r="98">
          <cell r="B98" t="str">
            <v>㈜에코프렌</v>
          </cell>
          <cell r="C98">
            <v>306485609</v>
          </cell>
        </row>
        <row r="99">
          <cell r="B99" t="str">
            <v>스타컴즈(주)</v>
          </cell>
          <cell r="C99">
            <v>277592321</v>
          </cell>
        </row>
        <row r="100">
          <cell r="B100" t="str">
            <v>(주)올네이쳐</v>
          </cell>
          <cell r="C100">
            <v>337845807</v>
          </cell>
        </row>
        <row r="101">
          <cell r="B101" t="str">
            <v>㈜스킨독스</v>
          </cell>
          <cell r="C101">
            <v>250132093</v>
          </cell>
        </row>
        <row r="102">
          <cell r="B102" t="str">
            <v>(주)신나라</v>
          </cell>
          <cell r="C102">
            <v>244953804</v>
          </cell>
        </row>
        <row r="103">
          <cell r="B103" t="str">
            <v>㈜에스디플랫폼</v>
          </cell>
          <cell r="C103">
            <v>146004917</v>
          </cell>
        </row>
        <row r="104">
          <cell r="B104" t="str">
            <v>㈜퍼플유</v>
          </cell>
          <cell r="C104">
            <v>240619310</v>
          </cell>
        </row>
        <row r="105">
          <cell r="B105" t="str">
            <v>바이디자인코리아(유)</v>
          </cell>
          <cell r="C105">
            <v>126650540</v>
          </cell>
        </row>
        <row r="106">
          <cell r="B106" t="str">
            <v>㈜카나이코리아</v>
          </cell>
          <cell r="C106">
            <v>170307500</v>
          </cell>
        </row>
        <row r="107">
          <cell r="B107" t="str">
            <v>㈜이너엔</v>
          </cell>
          <cell r="C107">
            <v>173253404</v>
          </cell>
        </row>
        <row r="108">
          <cell r="B108" t="str">
            <v>㈜에노존</v>
          </cell>
          <cell r="C108">
            <v>171038003</v>
          </cell>
        </row>
        <row r="109">
          <cell r="B109" t="str">
            <v>㈜에나직크</v>
          </cell>
          <cell r="C109">
            <v>28840600</v>
          </cell>
        </row>
        <row r="110">
          <cell r="B110" t="str">
            <v>(주)휴먼네이처코리아</v>
          </cell>
          <cell r="C110">
            <v>86783623</v>
          </cell>
        </row>
        <row r="111">
          <cell r="B111" t="str">
            <v>엔에이치티케이(주)</v>
          </cell>
          <cell r="C111">
            <v>39776190</v>
          </cell>
        </row>
        <row r="112">
          <cell r="B112" t="str">
            <v>㈜풋팅코리아</v>
          </cell>
          <cell r="C112">
            <v>26652120</v>
          </cell>
        </row>
        <row r="113">
          <cell r="B113" t="str">
            <v>㈜더하이</v>
          </cell>
          <cell r="C113">
            <v>15195779</v>
          </cell>
        </row>
        <row r="114">
          <cell r="B114" t="str">
            <v>(주)비더블유엘코리아</v>
          </cell>
          <cell r="C114">
            <v>17209816</v>
          </cell>
        </row>
        <row r="115">
          <cell r="B115" t="str">
            <v>메이드인강남㈜</v>
          </cell>
          <cell r="C115">
            <v>0</v>
          </cell>
        </row>
        <row r="116">
          <cell r="B116" t="str">
            <v>루안코리아㈜</v>
          </cell>
          <cell r="C116">
            <v>0</v>
          </cell>
        </row>
        <row r="117">
          <cell r="B117" t="str">
            <v>㈜미애부</v>
          </cell>
          <cell r="C117">
            <v>0</v>
          </cell>
        </row>
        <row r="118">
          <cell r="B118" t="str">
            <v>(주) 아이시냅스</v>
          </cell>
          <cell r="C118">
            <v>0</v>
          </cell>
        </row>
        <row r="119">
          <cell r="B119" t="str">
            <v>글로벌플랫폼솔루션(주)</v>
          </cell>
          <cell r="C119">
            <v>0</v>
          </cell>
        </row>
        <row r="120">
          <cell r="B120" t="str">
            <v>아이디올(주)</v>
          </cell>
          <cell r="C120">
            <v>0</v>
          </cell>
        </row>
        <row r="121">
          <cell r="B121" t="str">
            <v>에이피엘고코리아(유)</v>
          </cell>
          <cell r="C121">
            <v>0</v>
          </cell>
        </row>
        <row r="122">
          <cell r="B122" t="str">
            <v>아실리코리아 (유)</v>
          </cell>
          <cell r="C122">
            <v>0</v>
          </cell>
        </row>
        <row r="123">
          <cell r="B123" t="str">
            <v>㈜애드댓</v>
          </cell>
          <cell r="C123">
            <v>0</v>
          </cell>
        </row>
        <row r="124">
          <cell r="B124" t="str">
            <v>퀄리빙 (주)</v>
          </cell>
          <cell r="C124">
            <v>0</v>
          </cell>
        </row>
      </sheetData>
      <sheetData sheetId="16"/>
      <sheetData sheetId="17"/>
      <sheetData sheetId="18">
        <row r="6">
          <cell r="B6" t="str">
            <v>한국암웨이(주)</v>
          </cell>
          <cell r="C6">
            <v>3975</v>
          </cell>
          <cell r="D6">
            <v>285937589317</v>
          </cell>
          <cell r="E6">
            <v>71933984.733836472</v>
          </cell>
        </row>
        <row r="7">
          <cell r="B7" t="str">
            <v>애터미㈜</v>
          </cell>
          <cell r="C7">
            <v>3837</v>
          </cell>
          <cell r="D7">
            <v>220328730210</v>
          </cell>
          <cell r="E7">
            <v>57422134.534792803</v>
          </cell>
        </row>
        <row r="8">
          <cell r="B8" t="str">
            <v>피엠인터내셔널코리아(유)</v>
          </cell>
          <cell r="C8">
            <v>1121</v>
          </cell>
          <cell r="D8">
            <v>84525451876</v>
          </cell>
          <cell r="E8">
            <v>75401830.397859052</v>
          </cell>
        </row>
        <row r="9">
          <cell r="B9" t="str">
            <v>뉴스킨코리아(주)</v>
          </cell>
          <cell r="C9">
            <v>693</v>
          </cell>
          <cell r="D9">
            <v>73531569361</v>
          </cell>
          <cell r="E9">
            <v>106106160.69408369</v>
          </cell>
        </row>
        <row r="10">
          <cell r="B10" t="str">
            <v>유니시티코리아(유)</v>
          </cell>
          <cell r="C10">
            <v>750</v>
          </cell>
          <cell r="D10">
            <v>51961928918</v>
          </cell>
          <cell r="E10">
            <v>69282571.890666664</v>
          </cell>
        </row>
        <row r="11">
          <cell r="B11" t="str">
            <v>한국허벌라이프(주)</v>
          </cell>
          <cell r="C11">
            <v>254</v>
          </cell>
          <cell r="D11">
            <v>39279765196</v>
          </cell>
          <cell r="E11">
            <v>154644744.86614174</v>
          </cell>
        </row>
        <row r="12">
          <cell r="B12" t="str">
            <v>유사나헬스사이언스코리아(유)</v>
          </cell>
          <cell r="C12">
            <v>178</v>
          </cell>
          <cell r="D12">
            <v>25076862760</v>
          </cell>
          <cell r="E12">
            <v>140881251.46067417</v>
          </cell>
        </row>
        <row r="13">
          <cell r="B13" t="str">
            <v>㈜카리스</v>
          </cell>
          <cell r="C13">
            <v>52</v>
          </cell>
          <cell r="D13">
            <v>9996501248</v>
          </cell>
          <cell r="E13">
            <v>192240408.61538461</v>
          </cell>
        </row>
        <row r="14">
          <cell r="B14" t="str">
            <v>(유)매나테크코리아</v>
          </cell>
          <cell r="C14">
            <v>77</v>
          </cell>
          <cell r="D14">
            <v>11074551265</v>
          </cell>
          <cell r="E14">
            <v>143825341.10389611</v>
          </cell>
        </row>
        <row r="15">
          <cell r="B15" t="str">
            <v>시너지월드와이드코리아(주)</v>
          </cell>
          <cell r="C15">
            <v>94</v>
          </cell>
          <cell r="D15">
            <v>14726613685</v>
          </cell>
          <cell r="E15">
            <v>156666103.03191489</v>
          </cell>
        </row>
        <row r="16">
          <cell r="B16" t="str">
            <v>도테라코리아(유)</v>
          </cell>
          <cell r="C16">
            <v>95</v>
          </cell>
          <cell r="D16">
            <v>11371599446</v>
          </cell>
          <cell r="E16">
            <v>119701046.8</v>
          </cell>
        </row>
        <row r="17">
          <cell r="B17" t="str">
            <v>㈜엔잭타</v>
          </cell>
          <cell r="C17">
            <v>70</v>
          </cell>
          <cell r="D17">
            <v>8777693440</v>
          </cell>
          <cell r="E17">
            <v>125395620.57142857</v>
          </cell>
        </row>
        <row r="18">
          <cell r="B18" t="str">
            <v>㈜인큐텐</v>
          </cell>
          <cell r="C18">
            <v>130</v>
          </cell>
          <cell r="D18">
            <v>10424301346</v>
          </cell>
          <cell r="E18">
            <v>80186933.430769235</v>
          </cell>
        </row>
        <row r="19">
          <cell r="B19" t="str">
            <v>라라코리아인터내셔날(주)</v>
          </cell>
          <cell r="C19">
            <v>135</v>
          </cell>
          <cell r="D19">
            <v>8339226197</v>
          </cell>
          <cell r="E19">
            <v>61772045.903703704</v>
          </cell>
        </row>
        <row r="20">
          <cell r="B20" t="str">
            <v>(주)비아블</v>
          </cell>
          <cell r="C20">
            <v>97</v>
          </cell>
          <cell r="D20">
            <v>10442421173</v>
          </cell>
          <cell r="E20">
            <v>107653826.5257732</v>
          </cell>
        </row>
        <row r="21">
          <cell r="B21" t="str">
            <v>(주)하이리빙</v>
          </cell>
          <cell r="C21">
            <v>260</v>
          </cell>
          <cell r="D21">
            <v>11147546826</v>
          </cell>
          <cell r="E21">
            <v>42875180.100000001</v>
          </cell>
        </row>
        <row r="22">
          <cell r="B22" t="str">
            <v>(주)앤알커뮤니케이션</v>
          </cell>
          <cell r="C22">
            <v>94</v>
          </cell>
          <cell r="D22">
            <v>7197506795</v>
          </cell>
          <cell r="E22">
            <v>76569221.223404258</v>
          </cell>
        </row>
        <row r="23">
          <cell r="B23" t="str">
            <v>시크릿다이렉트코리아(주)</v>
          </cell>
          <cell r="C23">
            <v>103</v>
          </cell>
          <cell r="D23">
            <v>7345650550</v>
          </cell>
          <cell r="E23">
            <v>71316995.631067961</v>
          </cell>
        </row>
        <row r="24">
          <cell r="B24" t="str">
            <v>(유)포라이프리서치코리아</v>
          </cell>
          <cell r="C24">
            <v>55</v>
          </cell>
          <cell r="D24">
            <v>4720082808</v>
          </cell>
          <cell r="E24">
            <v>85819687.418181822</v>
          </cell>
        </row>
        <row r="25">
          <cell r="B25" t="str">
            <v>에이씨앤코리아(유)</v>
          </cell>
          <cell r="C25">
            <v>72</v>
          </cell>
          <cell r="D25">
            <v>5027492888</v>
          </cell>
          <cell r="E25">
            <v>69826290.111111104</v>
          </cell>
        </row>
        <row r="26">
          <cell r="B26" t="str">
            <v>멜라루카인터내셔날코리아(주)</v>
          </cell>
          <cell r="C26">
            <v>52</v>
          </cell>
          <cell r="D26">
            <v>4303031933</v>
          </cell>
          <cell r="E26">
            <v>82750614.09615384</v>
          </cell>
        </row>
        <row r="27">
          <cell r="B27" t="str">
            <v>(주)이롬플러스</v>
          </cell>
          <cell r="C27">
            <v>105</v>
          </cell>
          <cell r="D27">
            <v>6458695443</v>
          </cell>
          <cell r="E27">
            <v>61511385.171428569</v>
          </cell>
        </row>
        <row r="28">
          <cell r="B28" t="str">
            <v>앨트웰(주)</v>
          </cell>
          <cell r="C28">
            <v>40</v>
          </cell>
          <cell r="D28">
            <v>3144524530</v>
          </cell>
          <cell r="E28">
            <v>78613113.25</v>
          </cell>
        </row>
        <row r="29">
          <cell r="B29" t="str">
            <v>지쿱㈜</v>
          </cell>
          <cell r="C29">
            <v>129</v>
          </cell>
          <cell r="D29">
            <v>6491918184</v>
          </cell>
          <cell r="E29">
            <v>50324947.162790701</v>
          </cell>
        </row>
        <row r="30">
          <cell r="B30" t="str">
            <v>(주)프리즘인터내셔널</v>
          </cell>
          <cell r="C30">
            <v>15</v>
          </cell>
          <cell r="D30">
            <v>2611611820</v>
          </cell>
          <cell r="E30">
            <v>174107454.66666666</v>
          </cell>
        </row>
        <row r="31">
          <cell r="B31" t="str">
            <v>㈜굿모닝월드</v>
          </cell>
          <cell r="C31">
            <v>75</v>
          </cell>
          <cell r="D31">
            <v>4479578694</v>
          </cell>
          <cell r="E31">
            <v>59727715.920000002</v>
          </cell>
        </row>
        <row r="32">
          <cell r="B32" t="str">
            <v>와인코리아㈜농업회사법인</v>
          </cell>
          <cell r="C32">
            <v>85</v>
          </cell>
          <cell r="D32">
            <v>3281362198</v>
          </cell>
          <cell r="E32">
            <v>38604261.152941175</v>
          </cell>
        </row>
        <row r="33">
          <cell r="B33" t="str">
            <v>카야니코리아(주)</v>
          </cell>
          <cell r="C33">
            <v>42</v>
          </cell>
          <cell r="D33">
            <v>2027895260</v>
          </cell>
          <cell r="E33">
            <v>48283220.476190478</v>
          </cell>
        </row>
        <row r="34">
          <cell r="B34" t="str">
            <v>썬라이더다이렉트코리아(유)</v>
          </cell>
          <cell r="C34">
            <v>33</v>
          </cell>
          <cell r="D34">
            <v>3973152245</v>
          </cell>
          <cell r="E34">
            <v>120398552.87878788</v>
          </cell>
        </row>
        <row r="35">
          <cell r="B35" t="str">
            <v>㈜아프로존</v>
          </cell>
          <cell r="C35">
            <v>52</v>
          </cell>
          <cell r="D35">
            <v>4020648989</v>
          </cell>
          <cell r="E35">
            <v>77320172.865384609</v>
          </cell>
        </row>
        <row r="36">
          <cell r="B36" t="str">
            <v>토탈스위스코리아(주)</v>
          </cell>
          <cell r="C36">
            <v>23</v>
          </cell>
          <cell r="D36">
            <v>1924622822</v>
          </cell>
          <cell r="E36">
            <v>83679253.130434781</v>
          </cell>
        </row>
        <row r="37">
          <cell r="B37" t="str">
            <v>㈜채이은</v>
          </cell>
          <cell r="C37">
            <v>21</v>
          </cell>
          <cell r="D37">
            <v>2669652320</v>
          </cell>
          <cell r="E37">
            <v>127126300.95238096</v>
          </cell>
        </row>
        <row r="38">
          <cell r="B38" t="str">
            <v>㈜좋은효소</v>
          </cell>
          <cell r="C38">
            <v>5</v>
          </cell>
          <cell r="D38">
            <v>1451248780</v>
          </cell>
          <cell r="E38">
            <v>290249756</v>
          </cell>
        </row>
        <row r="39">
          <cell r="B39" t="str">
            <v>(주)교원더오름</v>
          </cell>
          <cell r="C39">
            <v>36</v>
          </cell>
          <cell r="D39">
            <v>2813067954</v>
          </cell>
          <cell r="E39">
            <v>78140776.5</v>
          </cell>
        </row>
        <row r="40">
          <cell r="B40" t="str">
            <v>㈜젬마코리아</v>
          </cell>
          <cell r="C40">
            <v>51</v>
          </cell>
          <cell r="D40">
            <v>3150685156</v>
          </cell>
          <cell r="E40">
            <v>61778140.313725494</v>
          </cell>
        </row>
        <row r="41">
          <cell r="B41" t="str">
            <v>(주)씨엔커뮤니케이션</v>
          </cell>
          <cell r="C41">
            <v>2</v>
          </cell>
          <cell r="D41">
            <v>276422232</v>
          </cell>
          <cell r="E41">
            <v>138211116</v>
          </cell>
        </row>
        <row r="42">
          <cell r="B42" t="str">
            <v>(주)매니스</v>
          </cell>
          <cell r="C42">
            <v>39</v>
          </cell>
          <cell r="D42">
            <v>2171227446</v>
          </cell>
          <cell r="E42">
            <v>55672498.615384616</v>
          </cell>
        </row>
        <row r="43">
          <cell r="B43" t="str">
            <v>㈜제이온</v>
          </cell>
          <cell r="C43">
            <v>25</v>
          </cell>
          <cell r="D43">
            <v>2299688769</v>
          </cell>
          <cell r="E43">
            <v>91987550.760000005</v>
          </cell>
        </row>
        <row r="44">
          <cell r="B44" t="str">
            <v>(주)투에버</v>
          </cell>
          <cell r="C44">
            <v>59</v>
          </cell>
          <cell r="D44">
            <v>2207874002</v>
          </cell>
          <cell r="E44">
            <v>37421593.254237287</v>
          </cell>
        </row>
        <row r="45">
          <cell r="B45" t="str">
            <v>엔티에이치인터내셔널(주)</v>
          </cell>
          <cell r="C45">
            <v>29</v>
          </cell>
          <cell r="D45">
            <v>1296646650</v>
          </cell>
          <cell r="E45">
            <v>44711953.448275864</v>
          </cell>
        </row>
        <row r="46">
          <cell r="B46" t="str">
            <v>㈜지에스엘</v>
          </cell>
          <cell r="C46">
            <v>21</v>
          </cell>
          <cell r="D46">
            <v>1792699621</v>
          </cell>
          <cell r="E46">
            <v>85366648.619047612</v>
          </cell>
        </row>
        <row r="47">
          <cell r="B47" t="str">
            <v>㈜우리커머스</v>
          </cell>
          <cell r="C47">
            <v>21</v>
          </cell>
          <cell r="D47">
            <v>1493381474</v>
          </cell>
          <cell r="E47">
            <v>71113403.523809522</v>
          </cell>
        </row>
        <row r="48">
          <cell r="B48" t="str">
            <v>(주)리브퓨어코리아</v>
          </cell>
          <cell r="C48">
            <v>10</v>
          </cell>
          <cell r="D48">
            <v>1530343870</v>
          </cell>
          <cell r="E48">
            <v>153034387</v>
          </cell>
        </row>
        <row r="49">
          <cell r="B49" t="str">
            <v>(주)스테미코리아</v>
          </cell>
          <cell r="C49">
            <v>19</v>
          </cell>
          <cell r="D49">
            <v>2013626592</v>
          </cell>
          <cell r="E49">
            <v>105980346.94736843</v>
          </cell>
        </row>
        <row r="50">
          <cell r="B50" t="str">
            <v>㈜에이필드</v>
          </cell>
          <cell r="C50">
            <v>22</v>
          </cell>
          <cell r="D50">
            <v>1174193991</v>
          </cell>
          <cell r="E50">
            <v>53372454.136363633</v>
          </cell>
        </row>
        <row r="51">
          <cell r="B51" t="str">
            <v>경성제약(주)</v>
          </cell>
          <cell r="C51">
            <v>14</v>
          </cell>
          <cell r="D51">
            <v>907838640</v>
          </cell>
          <cell r="E51">
            <v>64845617.142857142</v>
          </cell>
        </row>
        <row r="52">
          <cell r="B52" t="str">
            <v>주네스글로벌코리아(유)</v>
          </cell>
          <cell r="C52">
            <v>10</v>
          </cell>
          <cell r="D52">
            <v>587717994</v>
          </cell>
          <cell r="E52">
            <v>58771799.399999999</v>
          </cell>
        </row>
        <row r="53">
          <cell r="B53" t="str">
            <v>엘에스피플(주)</v>
          </cell>
          <cell r="C53">
            <v>15</v>
          </cell>
          <cell r="D53">
            <v>1025353116</v>
          </cell>
          <cell r="E53">
            <v>68356874.400000006</v>
          </cell>
        </row>
        <row r="54">
          <cell r="B54" t="str">
            <v>㈜에이피</v>
          </cell>
          <cell r="C54">
            <v>29</v>
          </cell>
          <cell r="D54">
            <v>1136627520</v>
          </cell>
          <cell r="E54">
            <v>39194052.413793102</v>
          </cell>
        </row>
        <row r="55">
          <cell r="B55" t="str">
            <v>㈜리뉴메디</v>
          </cell>
          <cell r="C55">
            <v>11</v>
          </cell>
          <cell r="D55">
            <v>481310729</v>
          </cell>
          <cell r="E55">
            <v>43755520.81818182</v>
          </cell>
        </row>
        <row r="56">
          <cell r="B56" t="str">
            <v>(주)코타파</v>
          </cell>
          <cell r="C56">
            <v>5</v>
          </cell>
          <cell r="D56">
            <v>1094192360</v>
          </cell>
          <cell r="E56">
            <v>218838472</v>
          </cell>
        </row>
        <row r="57">
          <cell r="B57" t="str">
            <v>네츄러리플러스코리아(주)</v>
          </cell>
          <cell r="C57">
            <v>5</v>
          </cell>
          <cell r="D57">
            <v>248038200</v>
          </cell>
          <cell r="E57">
            <v>49607640</v>
          </cell>
        </row>
        <row r="58">
          <cell r="B58" t="str">
            <v>영리빙코리아(유)</v>
          </cell>
          <cell r="C58">
            <v>16</v>
          </cell>
          <cell r="D58">
            <v>830137017</v>
          </cell>
          <cell r="E58">
            <v>51883563.5625</v>
          </cell>
        </row>
        <row r="59">
          <cell r="B59" t="str">
            <v>㈜바칸인터내셔널</v>
          </cell>
          <cell r="C59">
            <v>20</v>
          </cell>
          <cell r="D59">
            <v>1109095233</v>
          </cell>
          <cell r="E59">
            <v>55454761.649999999</v>
          </cell>
        </row>
        <row r="60">
          <cell r="B60" t="str">
            <v>(주)봄코리아</v>
          </cell>
          <cell r="C60">
            <v>34</v>
          </cell>
          <cell r="D60">
            <v>1060468849</v>
          </cell>
          <cell r="E60">
            <v>31190260.264705881</v>
          </cell>
        </row>
        <row r="61">
          <cell r="B61" t="str">
            <v>힐리월드코리아㈜</v>
          </cell>
          <cell r="C61">
            <v>6</v>
          </cell>
          <cell r="D61">
            <v>194232696</v>
          </cell>
          <cell r="E61">
            <v>32372116</v>
          </cell>
        </row>
        <row r="62">
          <cell r="B62" t="str">
            <v>㈜메디어스코리아</v>
          </cell>
          <cell r="C62">
            <v>14</v>
          </cell>
          <cell r="D62">
            <v>620097326</v>
          </cell>
          <cell r="E62">
            <v>44292666.142857142</v>
          </cell>
        </row>
        <row r="63">
          <cell r="B63" t="str">
            <v>(주)더올가</v>
          </cell>
          <cell r="C63">
            <v>8</v>
          </cell>
          <cell r="D63">
            <v>703802129</v>
          </cell>
          <cell r="E63">
            <v>87975266.125</v>
          </cell>
        </row>
        <row r="64">
          <cell r="B64" t="str">
            <v>㈜미젤</v>
          </cell>
          <cell r="C64">
            <v>4</v>
          </cell>
          <cell r="D64">
            <v>436880152</v>
          </cell>
          <cell r="E64">
            <v>109220038</v>
          </cell>
        </row>
        <row r="65">
          <cell r="B65" t="str">
            <v>(주)오너</v>
          </cell>
          <cell r="C65">
            <v>12</v>
          </cell>
          <cell r="D65">
            <v>646187366</v>
          </cell>
          <cell r="E65">
            <v>53848947.166666664</v>
          </cell>
        </row>
        <row r="66">
          <cell r="B66" t="str">
            <v>바이오스㈜</v>
          </cell>
          <cell r="C66">
            <v>5</v>
          </cell>
          <cell r="D66">
            <v>392974500</v>
          </cell>
          <cell r="E66">
            <v>78594900</v>
          </cell>
        </row>
        <row r="67">
          <cell r="B67" t="str">
            <v>한국클라우드베리뉴트리쇼널스㈜</v>
          </cell>
          <cell r="C67">
            <v>7</v>
          </cell>
          <cell r="D67">
            <v>722646942</v>
          </cell>
          <cell r="E67">
            <v>103235277.42857143</v>
          </cell>
        </row>
        <row r="68">
          <cell r="B68" t="str">
            <v>(주)프리마인</v>
          </cell>
          <cell r="C68">
            <v>13</v>
          </cell>
          <cell r="D68">
            <v>717914638</v>
          </cell>
          <cell r="E68">
            <v>55224202.92307692</v>
          </cell>
        </row>
        <row r="69">
          <cell r="B69" t="str">
            <v>고려한백㈜</v>
          </cell>
          <cell r="C69">
            <v>10</v>
          </cell>
          <cell r="D69">
            <v>318024420</v>
          </cell>
          <cell r="E69">
            <v>31802442</v>
          </cell>
        </row>
        <row r="70">
          <cell r="B70" t="str">
            <v>㈜피앤피글로벌</v>
          </cell>
          <cell r="C70">
            <v>24</v>
          </cell>
          <cell r="D70">
            <v>497561703</v>
          </cell>
          <cell r="E70">
            <v>20731737.625</v>
          </cell>
        </row>
        <row r="71">
          <cell r="B71" t="str">
            <v>㈜힐리빙</v>
          </cell>
          <cell r="C71">
            <v>18</v>
          </cell>
          <cell r="D71">
            <v>317072110</v>
          </cell>
          <cell r="E71">
            <v>17615117.222222224</v>
          </cell>
        </row>
        <row r="72">
          <cell r="B72" t="str">
            <v>㈜루카스앤에스</v>
          </cell>
          <cell r="C72">
            <v>3</v>
          </cell>
          <cell r="D72">
            <v>386507821</v>
          </cell>
          <cell r="E72">
            <v>128835940.33333333</v>
          </cell>
        </row>
        <row r="73">
          <cell r="B73" t="str">
            <v>㈜코스모스지</v>
          </cell>
          <cell r="C73">
            <v>7</v>
          </cell>
          <cell r="D73">
            <v>417274313</v>
          </cell>
          <cell r="E73">
            <v>59610616.142857142</v>
          </cell>
        </row>
        <row r="74">
          <cell r="B74" t="str">
            <v>(주)그린피아코스메틱</v>
          </cell>
          <cell r="C74">
            <v>16</v>
          </cell>
          <cell r="D74">
            <v>376853439</v>
          </cell>
          <cell r="E74">
            <v>23553339.9375</v>
          </cell>
        </row>
        <row r="75">
          <cell r="B75" t="str">
            <v>니오라코리아(유)</v>
          </cell>
          <cell r="C75">
            <v>5</v>
          </cell>
          <cell r="D75">
            <v>267863277</v>
          </cell>
          <cell r="E75">
            <v>53572655.399999999</v>
          </cell>
        </row>
        <row r="76">
          <cell r="B76" t="str">
            <v>뉴키㈜</v>
          </cell>
          <cell r="C76">
            <v>5</v>
          </cell>
          <cell r="D76">
            <v>241037685</v>
          </cell>
          <cell r="E76">
            <v>48207537</v>
          </cell>
        </row>
        <row r="77">
          <cell r="B77" t="str">
            <v>㈜지티비코리아</v>
          </cell>
          <cell r="C77">
            <v>6</v>
          </cell>
          <cell r="D77">
            <v>280908540</v>
          </cell>
          <cell r="E77">
            <v>46818090</v>
          </cell>
        </row>
        <row r="78">
          <cell r="B78" t="str">
            <v>㈜에이뉴힐</v>
          </cell>
          <cell r="C78">
            <v>5</v>
          </cell>
          <cell r="D78">
            <v>382629393</v>
          </cell>
          <cell r="E78">
            <v>76525878.599999994</v>
          </cell>
        </row>
        <row r="79">
          <cell r="B79" t="str">
            <v>㈜바이온글로벌</v>
          </cell>
          <cell r="C79">
            <v>4</v>
          </cell>
          <cell r="D79">
            <v>262057829</v>
          </cell>
          <cell r="E79">
            <v>65514457.25</v>
          </cell>
        </row>
        <row r="80">
          <cell r="B80" t="str">
            <v>(주)웰런스</v>
          </cell>
          <cell r="C80">
            <v>5</v>
          </cell>
          <cell r="D80">
            <v>211477254</v>
          </cell>
          <cell r="E80">
            <v>42295450.799999997</v>
          </cell>
        </row>
        <row r="81">
          <cell r="B81" t="str">
            <v>비즈월드코리아(주)</v>
          </cell>
          <cell r="C81">
            <v>5</v>
          </cell>
          <cell r="D81">
            <v>310488790</v>
          </cell>
          <cell r="E81">
            <v>62097758</v>
          </cell>
        </row>
        <row r="82">
          <cell r="B82" t="str">
            <v>(주)에이쓰리글로벌</v>
          </cell>
          <cell r="C82">
            <v>3</v>
          </cell>
          <cell r="D82">
            <v>145068415</v>
          </cell>
          <cell r="E82">
            <v>48356138.333333336</v>
          </cell>
        </row>
        <row r="83">
          <cell r="B83" t="str">
            <v>엘알헬스앤뷰티(유)</v>
          </cell>
          <cell r="C83">
            <v>9</v>
          </cell>
          <cell r="D83">
            <v>483647362</v>
          </cell>
          <cell r="E83">
            <v>53738595.777777776</v>
          </cell>
        </row>
        <row r="84">
          <cell r="B84" t="str">
            <v>㈜바라글로벌</v>
          </cell>
          <cell r="C84">
            <v>14</v>
          </cell>
          <cell r="D84">
            <v>30200594</v>
          </cell>
          <cell r="E84">
            <v>2157185.2857142859</v>
          </cell>
        </row>
        <row r="85">
          <cell r="B85" t="str">
            <v>(주)파낙셀티알씨</v>
          </cell>
          <cell r="C85">
            <v>18</v>
          </cell>
          <cell r="D85">
            <v>383309420</v>
          </cell>
          <cell r="E85">
            <v>21294967.777777776</v>
          </cell>
        </row>
        <row r="86">
          <cell r="B86" t="str">
            <v>㈜이레뷰티호텔</v>
          </cell>
          <cell r="C86">
            <v>3</v>
          </cell>
          <cell r="D86">
            <v>146740000</v>
          </cell>
          <cell r="E86">
            <v>48913333.333333336</v>
          </cell>
        </row>
        <row r="87">
          <cell r="B87" t="str">
            <v>㈜셀플렉스코리아</v>
          </cell>
          <cell r="C87">
            <v>4</v>
          </cell>
          <cell r="D87">
            <v>191779085</v>
          </cell>
          <cell r="E87">
            <v>47944771.25</v>
          </cell>
        </row>
        <row r="88">
          <cell r="B88" t="str">
            <v>한국모린다(유)</v>
          </cell>
          <cell r="C88">
            <v>2</v>
          </cell>
          <cell r="D88">
            <v>186849975</v>
          </cell>
          <cell r="E88">
            <v>93424987.5</v>
          </cell>
        </row>
        <row r="89">
          <cell r="B89" t="str">
            <v>(주)에이스원글로벌</v>
          </cell>
          <cell r="C89">
            <v>4</v>
          </cell>
          <cell r="D89">
            <v>193576640</v>
          </cell>
          <cell r="E89">
            <v>48394160</v>
          </cell>
        </row>
        <row r="90">
          <cell r="B90" t="str">
            <v>㈜퍼메나</v>
          </cell>
          <cell r="C90">
            <v>6</v>
          </cell>
          <cell r="D90">
            <v>251990122</v>
          </cell>
          <cell r="E90">
            <v>41998353.666666664</v>
          </cell>
        </row>
        <row r="91">
          <cell r="B91" t="str">
            <v>에이스제이엠㈜</v>
          </cell>
          <cell r="C91">
            <v>6</v>
          </cell>
          <cell r="D91">
            <v>144916553</v>
          </cell>
          <cell r="E91">
            <v>24152758.833333332</v>
          </cell>
        </row>
        <row r="92">
          <cell r="B92" t="str">
            <v>㈜빅스카이글로벌</v>
          </cell>
          <cell r="C92">
            <v>3</v>
          </cell>
          <cell r="D92">
            <v>118642814</v>
          </cell>
          <cell r="E92">
            <v>39547604.666666664</v>
          </cell>
        </row>
        <row r="93">
          <cell r="B93" t="str">
            <v>㈜영진</v>
          </cell>
          <cell r="C93">
            <v>3</v>
          </cell>
          <cell r="D93">
            <v>159759141</v>
          </cell>
          <cell r="E93">
            <v>53253047</v>
          </cell>
        </row>
        <row r="94">
          <cell r="B94" t="str">
            <v>포에버코리아(유)</v>
          </cell>
          <cell r="C94">
            <v>5</v>
          </cell>
          <cell r="D94">
            <v>181245607</v>
          </cell>
          <cell r="E94">
            <v>36249121.399999999</v>
          </cell>
        </row>
        <row r="95">
          <cell r="B95" t="str">
            <v>(주)지오앤위즈</v>
          </cell>
          <cell r="C95">
            <v>3</v>
          </cell>
          <cell r="D95">
            <v>130889420</v>
          </cell>
          <cell r="E95">
            <v>43629806.666666664</v>
          </cell>
        </row>
        <row r="96">
          <cell r="B96" t="str">
            <v>㈜루루이노스</v>
          </cell>
          <cell r="C96">
            <v>2</v>
          </cell>
          <cell r="D96">
            <v>95194650</v>
          </cell>
          <cell r="E96">
            <v>47597325</v>
          </cell>
        </row>
        <row r="97">
          <cell r="B97" t="str">
            <v>퀘니히코리아(주)</v>
          </cell>
          <cell r="C97">
            <v>4</v>
          </cell>
          <cell r="D97">
            <v>101444980</v>
          </cell>
          <cell r="E97">
            <v>25361245</v>
          </cell>
        </row>
        <row r="98">
          <cell r="B98" t="str">
            <v>(주)키토윈</v>
          </cell>
          <cell r="C98">
            <v>6</v>
          </cell>
          <cell r="D98">
            <v>86599700</v>
          </cell>
          <cell r="E98">
            <v>14433283.333333334</v>
          </cell>
        </row>
        <row r="99">
          <cell r="B99" t="str">
            <v>㈜에코프렌</v>
          </cell>
          <cell r="C99">
            <v>2</v>
          </cell>
          <cell r="D99">
            <v>50873180</v>
          </cell>
          <cell r="E99">
            <v>25436590</v>
          </cell>
        </row>
        <row r="100">
          <cell r="B100" t="str">
            <v>스타컴즈(주)</v>
          </cell>
          <cell r="C100">
            <v>4</v>
          </cell>
          <cell r="D100">
            <v>84999702</v>
          </cell>
          <cell r="E100">
            <v>21249925.5</v>
          </cell>
        </row>
        <row r="101">
          <cell r="B101" t="str">
            <v>(주)올네이쳐</v>
          </cell>
          <cell r="C101">
            <v>6</v>
          </cell>
          <cell r="D101">
            <v>147644137</v>
          </cell>
          <cell r="E101">
            <v>24607356.166666668</v>
          </cell>
        </row>
        <row r="102">
          <cell r="B102" t="str">
            <v>㈜스킨독스</v>
          </cell>
          <cell r="C102">
            <v>1</v>
          </cell>
          <cell r="D102">
            <v>33474969</v>
          </cell>
          <cell r="E102">
            <v>33474969</v>
          </cell>
        </row>
        <row r="103">
          <cell r="B103" t="str">
            <v>(주)신나라</v>
          </cell>
          <cell r="C103">
            <v>0</v>
          </cell>
          <cell r="D103">
            <v>0</v>
          </cell>
          <cell r="E103">
            <v>0</v>
          </cell>
        </row>
        <row r="104">
          <cell r="B104" t="str">
            <v>㈜에스디플랫폼</v>
          </cell>
          <cell r="C104">
            <v>6</v>
          </cell>
          <cell r="D104">
            <v>64104056</v>
          </cell>
          <cell r="E104">
            <v>10684009.333333334</v>
          </cell>
        </row>
        <row r="105">
          <cell r="B105" t="str">
            <v>㈜퍼플유</v>
          </cell>
          <cell r="C105">
            <v>5</v>
          </cell>
          <cell r="D105">
            <v>71632640</v>
          </cell>
          <cell r="E105">
            <v>14326528</v>
          </cell>
        </row>
        <row r="106">
          <cell r="B106" t="str">
            <v>바이디자인코리아(유)</v>
          </cell>
          <cell r="C106">
            <v>1</v>
          </cell>
          <cell r="D106">
            <v>11675120</v>
          </cell>
          <cell r="E106">
            <v>11675120</v>
          </cell>
        </row>
        <row r="107">
          <cell r="B107" t="str">
            <v>㈜카나이코리아</v>
          </cell>
          <cell r="C107">
            <v>1</v>
          </cell>
          <cell r="D107">
            <v>31460000</v>
          </cell>
          <cell r="E107">
            <v>31460000</v>
          </cell>
        </row>
        <row r="108">
          <cell r="B108" t="str">
            <v>㈜이너엔</v>
          </cell>
          <cell r="C108">
            <v>1</v>
          </cell>
          <cell r="D108">
            <v>31813630</v>
          </cell>
          <cell r="E108">
            <v>31813630</v>
          </cell>
        </row>
        <row r="109">
          <cell r="B109" t="str">
            <v>㈜에노존</v>
          </cell>
          <cell r="C109">
            <v>3</v>
          </cell>
          <cell r="D109">
            <v>24931662</v>
          </cell>
          <cell r="E109">
            <v>8310554</v>
          </cell>
        </row>
        <row r="110">
          <cell r="B110" t="str">
            <v>㈜에나직크</v>
          </cell>
          <cell r="C110">
            <v>1</v>
          </cell>
          <cell r="D110">
            <v>14119600</v>
          </cell>
          <cell r="E110">
            <v>14119600</v>
          </cell>
        </row>
        <row r="111">
          <cell r="B111" t="str">
            <v>(주)휴먼네이처코리아</v>
          </cell>
          <cell r="C111">
            <v>2</v>
          </cell>
          <cell r="D111">
            <v>24488188</v>
          </cell>
          <cell r="E111">
            <v>12244094</v>
          </cell>
        </row>
        <row r="112">
          <cell r="B112" t="str">
            <v>엔에이치티케이(주)</v>
          </cell>
          <cell r="C112">
            <v>0</v>
          </cell>
          <cell r="D112">
            <v>0</v>
          </cell>
          <cell r="E112">
            <v>0</v>
          </cell>
        </row>
        <row r="113">
          <cell r="B113" t="str">
            <v>㈜풋팅코리아</v>
          </cell>
          <cell r="C113">
            <v>1</v>
          </cell>
          <cell r="D113">
            <v>5391060</v>
          </cell>
          <cell r="E113">
            <v>5391060</v>
          </cell>
        </row>
        <row r="114">
          <cell r="B114" t="str">
            <v>㈜더하이</v>
          </cell>
          <cell r="C114">
            <v>1</v>
          </cell>
          <cell r="D114">
            <v>2416100</v>
          </cell>
          <cell r="E114">
            <v>2416100</v>
          </cell>
        </row>
        <row r="115">
          <cell r="B115" t="str">
            <v>(주)비더블유엘코리아</v>
          </cell>
          <cell r="C115">
            <v>1</v>
          </cell>
          <cell r="D115">
            <v>1869842</v>
          </cell>
          <cell r="E115">
            <v>1869842</v>
          </cell>
        </row>
        <row r="116">
          <cell r="B116" t="str">
            <v>메이드인강남㈜</v>
          </cell>
          <cell r="C116">
            <v>0</v>
          </cell>
          <cell r="D116">
            <v>0</v>
          </cell>
          <cell r="E116">
            <v>0</v>
          </cell>
        </row>
        <row r="117">
          <cell r="B117" t="str">
            <v>루안코리아㈜</v>
          </cell>
          <cell r="C117" t="str">
            <v>-</v>
          </cell>
          <cell r="D117" t="str">
            <v>-</v>
          </cell>
          <cell r="E117"/>
        </row>
        <row r="118">
          <cell r="B118" t="str">
            <v>㈜미애부</v>
          </cell>
          <cell r="C118" t="str">
            <v>-</v>
          </cell>
          <cell r="D118" t="str">
            <v>-</v>
          </cell>
          <cell r="E118"/>
        </row>
        <row r="119">
          <cell r="B119" t="str">
            <v>(주) 아이시냅스</v>
          </cell>
          <cell r="C119" t="str">
            <v>-</v>
          </cell>
          <cell r="D119" t="str">
            <v>-</v>
          </cell>
          <cell r="E119"/>
        </row>
        <row r="120">
          <cell r="B120" t="str">
            <v>글로벌플랫폼솔루션(주)</v>
          </cell>
          <cell r="C120" t="str">
            <v>-</v>
          </cell>
          <cell r="D120" t="str">
            <v>-</v>
          </cell>
          <cell r="E120"/>
        </row>
        <row r="121">
          <cell r="B121" t="str">
            <v>아이디올(주)</v>
          </cell>
          <cell r="C121" t="str">
            <v>-</v>
          </cell>
          <cell r="D121" t="str">
            <v>-</v>
          </cell>
          <cell r="E121"/>
        </row>
        <row r="122">
          <cell r="B122" t="str">
            <v>에이피엘고코리아(유)</v>
          </cell>
          <cell r="C122" t="str">
            <v>-</v>
          </cell>
          <cell r="D122" t="str">
            <v>-</v>
          </cell>
          <cell r="E122"/>
        </row>
        <row r="123">
          <cell r="B123" t="str">
            <v>아실리코리아 (유)</v>
          </cell>
          <cell r="C123" t="str">
            <v>-</v>
          </cell>
          <cell r="D123" t="str">
            <v>-</v>
          </cell>
          <cell r="E123"/>
        </row>
        <row r="124">
          <cell r="B124" t="str">
            <v>㈜애드댓</v>
          </cell>
          <cell r="C124" t="str">
            <v>-</v>
          </cell>
          <cell r="D124" t="str">
            <v>-</v>
          </cell>
          <cell r="E124"/>
        </row>
        <row r="125">
          <cell r="B125" t="str">
            <v>퀄리빙 (주)</v>
          </cell>
          <cell r="C125" t="str">
            <v>-</v>
          </cell>
          <cell r="D125" t="str">
            <v>-</v>
          </cell>
          <cell r="E125"/>
        </row>
      </sheetData>
      <sheetData sheetId="19"/>
      <sheetData sheetId="20"/>
      <sheetData sheetId="21">
        <row r="1">
          <cell r="B1"/>
          <cell r="C1"/>
          <cell r="D1"/>
        </row>
        <row r="2">
          <cell r="B2"/>
          <cell r="C2"/>
          <cell r="D2"/>
        </row>
        <row r="3">
          <cell r="B3"/>
          <cell r="C3"/>
          <cell r="D3"/>
        </row>
        <row r="4">
          <cell r="B4"/>
          <cell r="C4" t="str">
            <v>2022년</v>
          </cell>
          <cell r="D4"/>
        </row>
        <row r="5">
          <cell r="B5"/>
          <cell r="C5" t="str">
            <v>등록</v>
          </cell>
          <cell r="D5" t="str">
            <v>수령</v>
          </cell>
        </row>
        <row r="6">
          <cell r="B6" t="str">
            <v>한국암웨이(주)</v>
          </cell>
          <cell r="C6">
            <v>945447</v>
          </cell>
          <cell r="D6">
            <v>397509</v>
          </cell>
        </row>
        <row r="7">
          <cell r="B7" t="str">
            <v>애터미㈜</v>
          </cell>
          <cell r="C7">
            <v>3069531</v>
          </cell>
          <cell r="D7">
            <v>383897</v>
          </cell>
        </row>
        <row r="8">
          <cell r="B8" t="str">
            <v>피엠인터내셔널코리아(유)</v>
          </cell>
          <cell r="C8">
            <v>615468</v>
          </cell>
          <cell r="D8">
            <v>112105</v>
          </cell>
        </row>
        <row r="9">
          <cell r="B9" t="str">
            <v>뉴스킨코리아(주)</v>
          </cell>
          <cell r="C9">
            <v>204577</v>
          </cell>
          <cell r="D9">
            <v>69346</v>
          </cell>
        </row>
        <row r="10">
          <cell r="B10" t="str">
            <v>유니시티코리아(유)</v>
          </cell>
          <cell r="C10">
            <v>129237</v>
          </cell>
          <cell r="D10">
            <v>75076</v>
          </cell>
        </row>
        <row r="11">
          <cell r="B11" t="str">
            <v>한국허벌라이프(주)</v>
          </cell>
          <cell r="C11">
            <v>64750</v>
          </cell>
          <cell r="D11">
            <v>25428</v>
          </cell>
        </row>
        <row r="12">
          <cell r="B12" t="str">
            <v>유사나헬스사이언스코리아(유)</v>
          </cell>
          <cell r="C12">
            <v>196197</v>
          </cell>
          <cell r="D12">
            <v>17820</v>
          </cell>
        </row>
        <row r="13">
          <cell r="B13" t="str">
            <v>㈜카리스</v>
          </cell>
          <cell r="C13">
            <v>28332</v>
          </cell>
          <cell r="D13">
            <v>5230</v>
          </cell>
        </row>
        <row r="14">
          <cell r="B14" t="str">
            <v>(유)매나테크코리아</v>
          </cell>
          <cell r="C14">
            <v>49203</v>
          </cell>
          <cell r="D14">
            <v>7702</v>
          </cell>
        </row>
        <row r="15">
          <cell r="B15" t="str">
            <v>시너지월드와이드코리아(주)</v>
          </cell>
          <cell r="C15">
            <v>43424</v>
          </cell>
          <cell r="D15">
            <v>9493</v>
          </cell>
        </row>
        <row r="16">
          <cell r="B16" t="str">
            <v>도테라코리아(유)</v>
          </cell>
          <cell r="C16">
            <v>39077</v>
          </cell>
          <cell r="D16">
            <v>10473</v>
          </cell>
        </row>
        <row r="17">
          <cell r="B17" t="str">
            <v>㈜엔잭타</v>
          </cell>
          <cell r="C17">
            <v>24082</v>
          </cell>
          <cell r="D17">
            <v>7035</v>
          </cell>
        </row>
        <row r="18">
          <cell r="B18" t="str">
            <v>㈜인큐텐</v>
          </cell>
          <cell r="C18">
            <v>24731</v>
          </cell>
          <cell r="D18">
            <v>13143</v>
          </cell>
        </row>
        <row r="19">
          <cell r="B19" t="str">
            <v>라라코리아인터내셔날(주)</v>
          </cell>
          <cell r="C19">
            <v>68906</v>
          </cell>
          <cell r="D19">
            <v>13640</v>
          </cell>
        </row>
        <row r="20">
          <cell r="B20" t="str">
            <v>(주)비아블</v>
          </cell>
          <cell r="C20">
            <v>38492</v>
          </cell>
          <cell r="D20">
            <v>9797</v>
          </cell>
        </row>
        <row r="21">
          <cell r="B21" t="str">
            <v>(주)하이리빙</v>
          </cell>
          <cell r="C21">
            <v>33749</v>
          </cell>
          <cell r="D21">
            <v>26064</v>
          </cell>
        </row>
        <row r="22">
          <cell r="B22" t="str">
            <v>(주)앤알커뮤니케이션</v>
          </cell>
          <cell r="C22">
            <v>313302</v>
          </cell>
          <cell r="D22">
            <v>9458</v>
          </cell>
        </row>
        <row r="23">
          <cell r="B23" t="str">
            <v>시크릿다이렉트코리아(주)</v>
          </cell>
          <cell r="C23">
            <v>25476</v>
          </cell>
          <cell r="D23">
            <v>10342</v>
          </cell>
        </row>
        <row r="24">
          <cell r="B24" t="str">
            <v>(유)포라이프리서치코리아</v>
          </cell>
          <cell r="C24">
            <v>20386</v>
          </cell>
          <cell r="D24">
            <v>5585</v>
          </cell>
        </row>
        <row r="25">
          <cell r="B25" t="str">
            <v>에이씨앤코리아(유)</v>
          </cell>
          <cell r="C25">
            <v>9311</v>
          </cell>
          <cell r="D25">
            <v>7240</v>
          </cell>
        </row>
        <row r="26">
          <cell r="B26" t="str">
            <v>멜라루카인터내셔날코리아(주)</v>
          </cell>
          <cell r="C26">
            <v>16576</v>
          </cell>
          <cell r="D26">
            <v>5233</v>
          </cell>
        </row>
        <row r="27">
          <cell r="B27" t="str">
            <v>(주)이롬플러스</v>
          </cell>
          <cell r="C27">
            <v>74733</v>
          </cell>
          <cell r="D27">
            <v>10587</v>
          </cell>
        </row>
        <row r="28">
          <cell r="B28" t="str">
            <v>앨트웰(주)</v>
          </cell>
          <cell r="C28">
            <v>22954</v>
          </cell>
          <cell r="D28">
            <v>4008</v>
          </cell>
        </row>
        <row r="29">
          <cell r="B29" t="str">
            <v>지쿱㈜</v>
          </cell>
          <cell r="C29">
            <v>38739</v>
          </cell>
          <cell r="D29">
            <v>14230</v>
          </cell>
        </row>
        <row r="30">
          <cell r="B30" t="str">
            <v>(주)프리즘인터내셔널</v>
          </cell>
          <cell r="C30">
            <v>8335</v>
          </cell>
          <cell r="D30">
            <v>1571</v>
          </cell>
        </row>
        <row r="31">
          <cell r="B31" t="str">
            <v>㈜굿모닝월드</v>
          </cell>
          <cell r="C31">
            <v>67547</v>
          </cell>
          <cell r="D31">
            <v>7688</v>
          </cell>
        </row>
        <row r="32">
          <cell r="B32" t="str">
            <v>와인코리아㈜농업회사법인</v>
          </cell>
          <cell r="C32">
            <v>24446</v>
          </cell>
          <cell r="D32">
            <v>8510</v>
          </cell>
        </row>
        <row r="33">
          <cell r="B33" t="str">
            <v>카야니코리아(주)</v>
          </cell>
          <cell r="C33">
            <v>28139</v>
          </cell>
          <cell r="D33">
            <v>4223</v>
          </cell>
        </row>
        <row r="34">
          <cell r="B34" t="str">
            <v>썬라이더다이렉트코리아(유)</v>
          </cell>
          <cell r="C34">
            <v>5637</v>
          </cell>
          <cell r="D34">
            <v>3336</v>
          </cell>
        </row>
        <row r="35">
          <cell r="B35" t="str">
            <v>㈜아프로존</v>
          </cell>
          <cell r="C35">
            <v>37655</v>
          </cell>
          <cell r="D35">
            <v>5290</v>
          </cell>
        </row>
        <row r="36">
          <cell r="B36" t="str">
            <v>토탈스위스코리아(주)</v>
          </cell>
          <cell r="C36">
            <v>32464</v>
          </cell>
          <cell r="D36">
            <v>2317</v>
          </cell>
        </row>
        <row r="37">
          <cell r="B37" t="str">
            <v>㈜채이은</v>
          </cell>
          <cell r="C37">
            <v>10245</v>
          </cell>
          <cell r="D37">
            <v>2136</v>
          </cell>
        </row>
        <row r="38">
          <cell r="B38" t="str">
            <v>㈜좋은효소</v>
          </cell>
          <cell r="C38">
            <v>16021</v>
          </cell>
          <cell r="D38">
            <v>572</v>
          </cell>
        </row>
        <row r="39">
          <cell r="B39" t="str">
            <v>(주)교원더오름</v>
          </cell>
          <cell r="C39">
            <v>66154</v>
          </cell>
          <cell r="D39">
            <v>3651</v>
          </cell>
        </row>
        <row r="40">
          <cell r="B40" t="str">
            <v>㈜젬마코리아</v>
          </cell>
          <cell r="C40">
            <v>87195</v>
          </cell>
          <cell r="D40">
            <v>5166</v>
          </cell>
        </row>
        <row r="41">
          <cell r="B41" t="str">
            <v>(주)씨엔커뮤니케이션</v>
          </cell>
          <cell r="C41">
            <v>704</v>
          </cell>
          <cell r="D41">
            <v>245</v>
          </cell>
        </row>
        <row r="42">
          <cell r="B42" t="str">
            <v>(주)매니스</v>
          </cell>
          <cell r="C42">
            <v>41783</v>
          </cell>
          <cell r="D42">
            <v>3963</v>
          </cell>
        </row>
        <row r="43">
          <cell r="B43" t="str">
            <v>㈜제이온</v>
          </cell>
          <cell r="C43">
            <v>15678</v>
          </cell>
          <cell r="D43">
            <v>2532</v>
          </cell>
        </row>
        <row r="44">
          <cell r="B44" t="str">
            <v>(주)투에버</v>
          </cell>
          <cell r="C44">
            <v>42213</v>
          </cell>
          <cell r="D44">
            <v>5980</v>
          </cell>
        </row>
        <row r="45">
          <cell r="B45" t="str">
            <v>엔티에이치인터내셔널(주)</v>
          </cell>
          <cell r="C45">
            <v>41028</v>
          </cell>
          <cell r="D45">
            <v>3053</v>
          </cell>
        </row>
        <row r="46">
          <cell r="B46" t="str">
            <v>㈜지에스엘</v>
          </cell>
          <cell r="C46">
            <v>6826</v>
          </cell>
          <cell r="D46">
            <v>2192</v>
          </cell>
        </row>
        <row r="47">
          <cell r="B47" t="str">
            <v>㈜우리커머스</v>
          </cell>
          <cell r="C47">
            <v>31385</v>
          </cell>
          <cell r="D47">
            <v>2126</v>
          </cell>
        </row>
        <row r="48">
          <cell r="B48" t="str">
            <v>(주)리브퓨어코리아</v>
          </cell>
          <cell r="C48">
            <v>9044</v>
          </cell>
          <cell r="D48">
            <v>1053</v>
          </cell>
        </row>
        <row r="49">
          <cell r="B49" t="str">
            <v>(주)스테미코리아</v>
          </cell>
          <cell r="C49">
            <v>9606</v>
          </cell>
          <cell r="D49">
            <v>1918</v>
          </cell>
        </row>
        <row r="50">
          <cell r="B50" t="str">
            <v>㈜에이필드</v>
          </cell>
          <cell r="C50">
            <v>16693</v>
          </cell>
          <cell r="D50">
            <v>2156</v>
          </cell>
        </row>
        <row r="51">
          <cell r="B51" t="str">
            <v>경성제약(주)</v>
          </cell>
          <cell r="C51">
            <v>2734</v>
          </cell>
          <cell r="D51">
            <v>1480</v>
          </cell>
        </row>
        <row r="52">
          <cell r="B52" t="str">
            <v>주네스글로벌코리아(유)</v>
          </cell>
          <cell r="C52">
            <v>25331</v>
          </cell>
          <cell r="D52">
            <v>1028</v>
          </cell>
        </row>
        <row r="53">
          <cell r="B53" t="str">
            <v>엘에스피플(주)</v>
          </cell>
          <cell r="C53">
            <v>12170</v>
          </cell>
          <cell r="D53">
            <v>1528</v>
          </cell>
        </row>
        <row r="54">
          <cell r="B54" t="str">
            <v>㈜에이피</v>
          </cell>
          <cell r="C54">
            <v>3794</v>
          </cell>
          <cell r="D54">
            <v>2888</v>
          </cell>
        </row>
        <row r="55">
          <cell r="B55" t="str">
            <v>㈜리뉴메디</v>
          </cell>
          <cell r="C55">
            <v>31586</v>
          </cell>
          <cell r="D55">
            <v>1217</v>
          </cell>
        </row>
        <row r="56">
          <cell r="B56" t="str">
            <v>(주)코타파</v>
          </cell>
          <cell r="C56">
            <v>1366</v>
          </cell>
          <cell r="D56">
            <v>509</v>
          </cell>
        </row>
        <row r="57">
          <cell r="B57" t="str">
            <v>네츄러리플러스코리아(주)</v>
          </cell>
          <cell r="C57">
            <v>3218</v>
          </cell>
          <cell r="D57">
            <v>551</v>
          </cell>
        </row>
        <row r="58">
          <cell r="B58" t="str">
            <v>영리빙코리아(유)</v>
          </cell>
          <cell r="C58">
            <v>4781</v>
          </cell>
          <cell r="D58">
            <v>1616</v>
          </cell>
        </row>
        <row r="59">
          <cell r="B59" t="str">
            <v>㈜바칸인터내셔널</v>
          </cell>
          <cell r="C59">
            <v>4999</v>
          </cell>
          <cell r="D59">
            <v>2075</v>
          </cell>
        </row>
        <row r="60">
          <cell r="B60" t="str">
            <v>(주)봄코리아</v>
          </cell>
          <cell r="C60">
            <v>25458</v>
          </cell>
          <cell r="D60">
            <v>3483</v>
          </cell>
        </row>
        <row r="61">
          <cell r="B61" t="str">
            <v>힐리월드코리아㈜</v>
          </cell>
          <cell r="C61">
            <v>3536</v>
          </cell>
          <cell r="D61">
            <v>698</v>
          </cell>
        </row>
        <row r="62">
          <cell r="B62" t="str">
            <v>㈜메디어스코리아</v>
          </cell>
          <cell r="C62">
            <v>1845</v>
          </cell>
          <cell r="D62">
            <v>1551</v>
          </cell>
        </row>
        <row r="63">
          <cell r="B63" t="str">
            <v>(주)더올가</v>
          </cell>
          <cell r="C63">
            <v>926</v>
          </cell>
          <cell r="D63">
            <v>827</v>
          </cell>
        </row>
        <row r="64">
          <cell r="B64" t="str">
            <v>㈜미젤</v>
          </cell>
          <cell r="C64">
            <v>906</v>
          </cell>
          <cell r="D64">
            <v>426</v>
          </cell>
        </row>
        <row r="65">
          <cell r="B65" t="str">
            <v>(주)오너</v>
          </cell>
          <cell r="C65">
            <v>12294</v>
          </cell>
          <cell r="D65">
            <v>1205</v>
          </cell>
        </row>
        <row r="66">
          <cell r="B66" t="str">
            <v>바이오스㈜</v>
          </cell>
          <cell r="C66">
            <v>9324</v>
          </cell>
          <cell r="D66">
            <v>591</v>
          </cell>
        </row>
        <row r="67">
          <cell r="B67" t="str">
            <v>한국클라우드베리뉴트리쇼널스㈜</v>
          </cell>
          <cell r="C67">
            <v>6033</v>
          </cell>
          <cell r="D67">
            <v>765</v>
          </cell>
        </row>
        <row r="68">
          <cell r="B68" t="str">
            <v>(주)프리마인</v>
          </cell>
          <cell r="C68">
            <v>5955</v>
          </cell>
          <cell r="D68">
            <v>1383</v>
          </cell>
        </row>
        <row r="69">
          <cell r="B69" t="str">
            <v>고려한백㈜</v>
          </cell>
          <cell r="C69">
            <v>45744</v>
          </cell>
          <cell r="D69">
            <v>1079</v>
          </cell>
        </row>
        <row r="70">
          <cell r="B70" t="str">
            <v>㈜피앤피글로벌</v>
          </cell>
          <cell r="C70">
            <v>5160</v>
          </cell>
          <cell r="D70">
            <v>2438</v>
          </cell>
        </row>
        <row r="71">
          <cell r="B71" t="str">
            <v>㈜힐리빙</v>
          </cell>
          <cell r="C71">
            <v>2097</v>
          </cell>
          <cell r="D71">
            <v>1830</v>
          </cell>
        </row>
        <row r="72">
          <cell r="B72" t="str">
            <v>㈜루카스앤에스</v>
          </cell>
          <cell r="C72">
            <v>2331</v>
          </cell>
          <cell r="D72">
            <v>353</v>
          </cell>
        </row>
        <row r="73">
          <cell r="B73" t="str">
            <v>㈜코스모스지</v>
          </cell>
          <cell r="C73">
            <v>23296</v>
          </cell>
          <cell r="D73">
            <v>745</v>
          </cell>
        </row>
        <row r="74">
          <cell r="B74" t="str">
            <v>(주)그린피아코스메틱</v>
          </cell>
          <cell r="C74">
            <v>6714</v>
          </cell>
          <cell r="D74">
            <v>1679</v>
          </cell>
        </row>
        <row r="75">
          <cell r="B75" t="str">
            <v>니오라코리아(유)</v>
          </cell>
          <cell r="C75">
            <v>1268</v>
          </cell>
          <cell r="D75">
            <v>546</v>
          </cell>
        </row>
        <row r="76">
          <cell r="B76" t="str">
            <v>뉴키㈜</v>
          </cell>
          <cell r="C76">
            <v>4071</v>
          </cell>
          <cell r="D76">
            <v>553</v>
          </cell>
        </row>
        <row r="77">
          <cell r="B77" t="str">
            <v>㈜지티비코리아</v>
          </cell>
          <cell r="C77">
            <v>5233</v>
          </cell>
          <cell r="D77">
            <v>673</v>
          </cell>
        </row>
        <row r="78">
          <cell r="B78" t="str">
            <v>㈜에이뉴힐</v>
          </cell>
          <cell r="C78">
            <v>8019</v>
          </cell>
          <cell r="D78">
            <v>548</v>
          </cell>
        </row>
        <row r="79">
          <cell r="B79" t="str">
            <v>㈜바이온글로벌</v>
          </cell>
          <cell r="C79">
            <v>994</v>
          </cell>
          <cell r="D79">
            <v>578</v>
          </cell>
        </row>
        <row r="80">
          <cell r="B80" t="str">
            <v>(주)웰런스</v>
          </cell>
          <cell r="C80">
            <v>1759</v>
          </cell>
          <cell r="D80">
            <v>503</v>
          </cell>
        </row>
        <row r="81">
          <cell r="B81" t="str">
            <v>비즈월드코리아(주)</v>
          </cell>
          <cell r="C81">
            <v>5887</v>
          </cell>
          <cell r="D81">
            <v>569</v>
          </cell>
        </row>
        <row r="82">
          <cell r="B82" t="str">
            <v>(주)에이쓰리글로벌</v>
          </cell>
          <cell r="C82">
            <v>1924</v>
          </cell>
          <cell r="D82">
            <v>391</v>
          </cell>
        </row>
        <row r="83">
          <cell r="B83" t="str">
            <v>엘알헬스앤뷰티(유)</v>
          </cell>
          <cell r="C83">
            <v>2504</v>
          </cell>
          <cell r="D83">
            <v>926</v>
          </cell>
        </row>
        <row r="84">
          <cell r="B84" t="str">
            <v>㈜바라글로벌</v>
          </cell>
          <cell r="C84">
            <v>3562</v>
          </cell>
          <cell r="D84">
            <v>1346</v>
          </cell>
        </row>
        <row r="85">
          <cell r="B85" t="str">
            <v>(주)파낙셀티알씨</v>
          </cell>
          <cell r="C85">
            <v>8064</v>
          </cell>
          <cell r="D85">
            <v>1822</v>
          </cell>
        </row>
        <row r="86">
          <cell r="B86" t="str">
            <v>㈜이레뷰티호텔</v>
          </cell>
          <cell r="C86">
            <v>519</v>
          </cell>
          <cell r="D86">
            <v>394</v>
          </cell>
        </row>
        <row r="87">
          <cell r="B87" t="str">
            <v>㈜셀플렉스코리아</v>
          </cell>
          <cell r="C87">
            <v>1423</v>
          </cell>
          <cell r="D87">
            <v>432</v>
          </cell>
        </row>
        <row r="88">
          <cell r="B88" t="str">
            <v>한국모린다(유)</v>
          </cell>
          <cell r="C88">
            <v>2110</v>
          </cell>
          <cell r="D88">
            <v>272</v>
          </cell>
        </row>
        <row r="89">
          <cell r="B89" t="str">
            <v>(주)에이스원글로벌</v>
          </cell>
          <cell r="C89">
            <v>2123</v>
          </cell>
          <cell r="D89">
            <v>439</v>
          </cell>
        </row>
        <row r="90">
          <cell r="B90" t="str">
            <v>㈜퍼메나</v>
          </cell>
          <cell r="C90">
            <v>1833</v>
          </cell>
          <cell r="D90">
            <v>719</v>
          </cell>
        </row>
        <row r="91">
          <cell r="B91" t="str">
            <v>에이스제이엠㈜</v>
          </cell>
          <cell r="C91">
            <v>8651</v>
          </cell>
          <cell r="D91">
            <v>692</v>
          </cell>
        </row>
        <row r="92">
          <cell r="B92" t="str">
            <v>㈜빅스카이글로벌</v>
          </cell>
          <cell r="C92">
            <v>620</v>
          </cell>
          <cell r="D92">
            <v>252</v>
          </cell>
        </row>
        <row r="93">
          <cell r="B93" t="str">
            <v>㈜영진</v>
          </cell>
          <cell r="C93">
            <v>701</v>
          </cell>
          <cell r="D93">
            <v>327</v>
          </cell>
        </row>
        <row r="94">
          <cell r="B94" t="str">
            <v>포에버코리아(유)</v>
          </cell>
          <cell r="C94">
            <v>9357</v>
          </cell>
          <cell r="D94">
            <v>588</v>
          </cell>
        </row>
        <row r="95">
          <cell r="B95" t="str">
            <v>(주)지오앤위즈</v>
          </cell>
          <cell r="C95">
            <v>2156</v>
          </cell>
          <cell r="D95">
            <v>339</v>
          </cell>
        </row>
        <row r="96">
          <cell r="B96" t="str">
            <v>㈜루루이노스</v>
          </cell>
          <cell r="C96">
            <v>580</v>
          </cell>
          <cell r="D96">
            <v>254</v>
          </cell>
        </row>
        <row r="97">
          <cell r="B97" t="str">
            <v>퀘니히코리아(주)</v>
          </cell>
          <cell r="C97">
            <v>1441</v>
          </cell>
          <cell r="D97">
            <v>468</v>
          </cell>
        </row>
        <row r="98">
          <cell r="B98" t="str">
            <v>(주)키토윈</v>
          </cell>
          <cell r="C98">
            <v>6601</v>
          </cell>
          <cell r="D98">
            <v>649</v>
          </cell>
        </row>
        <row r="99">
          <cell r="B99" t="str">
            <v>㈜에코프렌</v>
          </cell>
          <cell r="C99">
            <v>1303</v>
          </cell>
          <cell r="D99">
            <v>262</v>
          </cell>
        </row>
        <row r="100">
          <cell r="B100" t="str">
            <v>스타컴즈(주)</v>
          </cell>
          <cell r="C100">
            <v>5423</v>
          </cell>
          <cell r="D100">
            <v>487</v>
          </cell>
        </row>
        <row r="101">
          <cell r="B101" t="str">
            <v>(주)올네이쳐</v>
          </cell>
          <cell r="C101">
            <v>1566</v>
          </cell>
          <cell r="D101">
            <v>606</v>
          </cell>
        </row>
        <row r="102">
          <cell r="B102" t="str">
            <v>㈜스킨독스</v>
          </cell>
          <cell r="C102">
            <v>2792</v>
          </cell>
          <cell r="D102">
            <v>84</v>
          </cell>
        </row>
        <row r="103">
          <cell r="B103" t="str">
            <v>(주)신나라</v>
          </cell>
          <cell r="C103">
            <v>351</v>
          </cell>
          <cell r="D103">
            <v>93</v>
          </cell>
        </row>
        <row r="104">
          <cell r="B104" t="str">
            <v>㈜에스디플랫폼</v>
          </cell>
          <cell r="C104">
            <v>9891</v>
          </cell>
          <cell r="D104">
            <v>635</v>
          </cell>
        </row>
        <row r="105">
          <cell r="B105" t="str">
            <v>㈜퍼플유</v>
          </cell>
          <cell r="C105">
            <v>1420</v>
          </cell>
          <cell r="D105">
            <v>459</v>
          </cell>
        </row>
        <row r="106">
          <cell r="B106" t="str">
            <v>바이디자인코리아(유)</v>
          </cell>
          <cell r="C106">
            <v>777</v>
          </cell>
          <cell r="D106">
            <v>154</v>
          </cell>
        </row>
        <row r="107">
          <cell r="B107" t="str">
            <v>㈜카나이코리아</v>
          </cell>
          <cell r="C107">
            <v>7442</v>
          </cell>
          <cell r="D107">
            <v>90</v>
          </cell>
        </row>
        <row r="108">
          <cell r="B108" t="str">
            <v>㈜이너엔</v>
          </cell>
          <cell r="C108">
            <v>879</v>
          </cell>
          <cell r="D108">
            <v>171</v>
          </cell>
        </row>
        <row r="109">
          <cell r="B109" t="str">
            <v>㈜에노존</v>
          </cell>
          <cell r="C109">
            <v>2368</v>
          </cell>
          <cell r="D109">
            <v>300</v>
          </cell>
        </row>
        <row r="110">
          <cell r="B110" t="str">
            <v>㈜에나직크</v>
          </cell>
          <cell r="C110">
            <v>1531</v>
          </cell>
          <cell r="D110">
            <v>28</v>
          </cell>
        </row>
        <row r="111">
          <cell r="B111" t="str">
            <v>(주)휴먼네이처코리아</v>
          </cell>
          <cell r="C111">
            <v>1642</v>
          </cell>
          <cell r="D111">
            <v>260</v>
          </cell>
        </row>
        <row r="112">
          <cell r="B112" t="str">
            <v>엔에이치티케이(주)</v>
          </cell>
          <cell r="C112">
            <v>119</v>
          </cell>
          <cell r="D112">
            <v>17</v>
          </cell>
        </row>
        <row r="113">
          <cell r="B113" t="str">
            <v>㈜풋팅코리아</v>
          </cell>
          <cell r="C113">
            <v>447</v>
          </cell>
          <cell r="D113">
            <v>152</v>
          </cell>
        </row>
        <row r="114">
          <cell r="B114" t="str">
            <v>㈜더하이</v>
          </cell>
          <cell r="C114">
            <v>323</v>
          </cell>
          <cell r="D114">
            <v>112</v>
          </cell>
        </row>
        <row r="115">
          <cell r="B115" t="str">
            <v>(주)비더블유엘코리아</v>
          </cell>
          <cell r="C115">
            <v>209</v>
          </cell>
          <cell r="D115">
            <v>178</v>
          </cell>
        </row>
        <row r="116">
          <cell r="B116" t="str">
            <v>메이드인강남㈜</v>
          </cell>
          <cell r="C116">
            <v>2</v>
          </cell>
          <cell r="D116">
            <v>0</v>
          </cell>
        </row>
        <row r="117">
          <cell r="B117" t="str">
            <v>루안코리아㈜</v>
          </cell>
          <cell r="C117"/>
          <cell r="D117"/>
        </row>
        <row r="118">
          <cell r="B118" t="str">
            <v>㈜미애부</v>
          </cell>
          <cell r="C118"/>
          <cell r="D118"/>
        </row>
        <row r="119">
          <cell r="B119" t="str">
            <v>(주) 아이시냅스</v>
          </cell>
          <cell r="C119"/>
          <cell r="D119"/>
        </row>
        <row r="120">
          <cell r="B120" t="str">
            <v>글로벌플랫폼솔루션(주)</v>
          </cell>
          <cell r="C120"/>
          <cell r="D120"/>
        </row>
        <row r="121">
          <cell r="B121" t="str">
            <v>아이디올(주)</v>
          </cell>
          <cell r="C121"/>
          <cell r="D121"/>
        </row>
        <row r="122">
          <cell r="B122" t="str">
            <v>에이피엘고코리아(유)</v>
          </cell>
          <cell r="C122"/>
          <cell r="D122"/>
        </row>
        <row r="123">
          <cell r="B123" t="str">
            <v>아실리코리아 (유)</v>
          </cell>
          <cell r="C123"/>
          <cell r="D123"/>
        </row>
        <row r="124">
          <cell r="B124" t="str">
            <v>㈜애드댓</v>
          </cell>
          <cell r="C124"/>
          <cell r="D124"/>
        </row>
        <row r="125">
          <cell r="B125" t="str">
            <v>퀄리빙 (주)</v>
          </cell>
          <cell r="C125"/>
          <cell r="D125"/>
        </row>
        <row r="126">
          <cell r="B126" t="str">
            <v>(주)웅진생활건강</v>
          </cell>
          <cell r="C126"/>
          <cell r="D126"/>
        </row>
        <row r="127">
          <cell r="B127" t="str">
            <v>㈜캔버스코리아</v>
          </cell>
          <cell r="C127"/>
          <cell r="D127"/>
        </row>
        <row r="128">
          <cell r="B128" t="str">
            <v>㈜콕스네트웍스</v>
          </cell>
          <cell r="C128"/>
          <cell r="D128"/>
        </row>
        <row r="129">
          <cell r="B129" t="str">
            <v>(주)위업글로벌</v>
          </cell>
          <cell r="C129"/>
          <cell r="D129"/>
        </row>
        <row r="130">
          <cell r="B130" t="str">
            <v>(주) 애드올</v>
          </cell>
          <cell r="C130"/>
          <cell r="D130"/>
        </row>
        <row r="131">
          <cell r="B131" t="str">
            <v>(주)피오디오</v>
          </cell>
          <cell r="C131"/>
          <cell r="D131"/>
        </row>
        <row r="132">
          <cell r="B132" t="str">
            <v>㈜씨엔파이너스</v>
          </cell>
          <cell r="C132"/>
          <cell r="D132"/>
        </row>
        <row r="133">
          <cell r="B133"/>
          <cell r="C133">
            <v>7056961</v>
          </cell>
          <cell r="D133">
            <v>1370432</v>
          </cell>
        </row>
        <row r="135">
          <cell r="B135" t="str">
            <v>검증</v>
          </cell>
          <cell r="C135">
            <v>0</v>
          </cell>
          <cell r="D135">
            <v>0</v>
          </cell>
        </row>
      </sheetData>
      <sheetData sheetId="22">
        <row r="126">
          <cell r="C126">
            <v>7303322</v>
          </cell>
          <cell r="D126">
            <v>1399239</v>
          </cell>
        </row>
      </sheetData>
      <sheetData sheetId="23"/>
      <sheetData sheetId="24">
        <row r="1">
          <cell r="B1"/>
          <cell r="C1"/>
          <cell r="D1"/>
          <cell r="E1"/>
        </row>
        <row r="2">
          <cell r="B2"/>
          <cell r="C2"/>
          <cell r="D2"/>
          <cell r="E2"/>
        </row>
        <row r="3">
          <cell r="B3"/>
          <cell r="C3"/>
          <cell r="D3"/>
          <cell r="E3"/>
        </row>
        <row r="4">
          <cell r="B4"/>
          <cell r="C4" t="str">
            <v>2022년</v>
          </cell>
          <cell r="D4"/>
          <cell r="E4"/>
        </row>
        <row r="5">
          <cell r="B5"/>
          <cell r="C5" t="str">
            <v>수령총액</v>
          </cell>
          <cell r="D5" t="str">
            <v>수령판매원수</v>
          </cell>
          <cell r="E5" t="str">
            <v>수령1인당평균수령액</v>
          </cell>
        </row>
        <row r="6">
          <cell r="B6" t="str">
            <v>한국암웨이(주)</v>
          </cell>
          <cell r="C6">
            <v>466644544703</v>
          </cell>
          <cell r="D6">
            <v>397509</v>
          </cell>
          <cell r="E6">
            <v>1173921.9607681839</v>
          </cell>
        </row>
        <row r="7">
          <cell r="B7" t="str">
            <v>애터미㈜</v>
          </cell>
          <cell r="C7">
            <v>362864614470</v>
          </cell>
          <cell r="D7">
            <v>383897</v>
          </cell>
          <cell r="E7">
            <v>945213.46733629075</v>
          </cell>
        </row>
        <row r="8">
          <cell r="B8" t="str">
            <v>피엠인터내셔널코리아(유)</v>
          </cell>
          <cell r="C8">
            <v>178184137518</v>
          </cell>
          <cell r="D8">
            <v>112105</v>
          </cell>
          <cell r="E8">
            <v>1589439.6995495295</v>
          </cell>
        </row>
        <row r="9">
          <cell r="B9" t="str">
            <v>뉴스킨코리아(주)</v>
          </cell>
          <cell r="C9">
            <v>136580635564</v>
          </cell>
          <cell r="D9">
            <v>69346</v>
          </cell>
          <cell r="E9">
            <v>1969553.1907247715</v>
          </cell>
        </row>
        <row r="10">
          <cell r="B10" t="str">
            <v>유니시티코리아(유)</v>
          </cell>
          <cell r="C10">
            <v>108659193222</v>
          </cell>
          <cell r="D10">
            <v>75076</v>
          </cell>
          <cell r="E10">
            <v>1447322.6227023283</v>
          </cell>
        </row>
        <row r="11">
          <cell r="B11" t="str">
            <v>한국허벌라이프(주)</v>
          </cell>
          <cell r="C11">
            <v>72322491687</v>
          </cell>
          <cell r="D11">
            <v>25428</v>
          </cell>
          <cell r="E11">
            <v>2844206.8462718264</v>
          </cell>
        </row>
        <row r="12">
          <cell r="B12" t="str">
            <v>유사나헬스사이언스코리아(유)</v>
          </cell>
          <cell r="C12">
            <v>52322930797</v>
          </cell>
          <cell r="D12">
            <v>17820</v>
          </cell>
          <cell r="E12">
            <v>2936191.4027497196</v>
          </cell>
        </row>
        <row r="13">
          <cell r="B13" t="str">
            <v>㈜카리스</v>
          </cell>
          <cell r="C13">
            <v>27924934638</v>
          </cell>
          <cell r="D13">
            <v>5230</v>
          </cell>
          <cell r="E13">
            <v>5339375.6478011468</v>
          </cell>
        </row>
        <row r="14">
          <cell r="B14" t="str">
            <v>(유)매나테크코리아</v>
          </cell>
          <cell r="C14">
            <v>27980534852</v>
          </cell>
          <cell r="D14">
            <v>7702</v>
          </cell>
          <cell r="E14">
            <v>3632892.0867307191</v>
          </cell>
        </row>
        <row r="15">
          <cell r="B15" t="str">
            <v>시너지월드와이드코리아(주)</v>
          </cell>
          <cell r="C15">
            <v>26369600514</v>
          </cell>
          <cell r="D15">
            <v>9493</v>
          </cell>
          <cell r="E15">
            <v>2777794.2182660908</v>
          </cell>
        </row>
        <row r="16">
          <cell r="B16" t="str">
            <v>도테라코리아(유)</v>
          </cell>
          <cell r="C16">
            <v>22916885392</v>
          </cell>
          <cell r="D16">
            <v>10473</v>
          </cell>
          <cell r="E16">
            <v>2188187.2808173397</v>
          </cell>
        </row>
        <row r="17">
          <cell r="B17" t="str">
            <v>㈜엔잭타</v>
          </cell>
          <cell r="C17">
            <v>20972216950</v>
          </cell>
          <cell r="D17">
            <v>7035</v>
          </cell>
          <cell r="E17">
            <v>2981125.3660270078</v>
          </cell>
        </row>
        <row r="18">
          <cell r="B18" t="str">
            <v>㈜인큐텐</v>
          </cell>
          <cell r="C18">
            <v>24179395104</v>
          </cell>
          <cell r="D18">
            <v>13143</v>
          </cell>
          <cell r="E18">
            <v>1839716.5870805753</v>
          </cell>
        </row>
        <row r="19">
          <cell r="B19" t="str">
            <v>라라코리아인터내셔날(주)</v>
          </cell>
          <cell r="C19">
            <v>19910747023</v>
          </cell>
          <cell r="D19">
            <v>13640</v>
          </cell>
          <cell r="E19">
            <v>1459732.1864369502</v>
          </cell>
        </row>
        <row r="20">
          <cell r="B20" t="str">
            <v>(주)비아블</v>
          </cell>
          <cell r="C20">
            <v>18876586451</v>
          </cell>
          <cell r="D20">
            <v>9797</v>
          </cell>
          <cell r="E20">
            <v>1926772.1191180975</v>
          </cell>
        </row>
        <row r="21">
          <cell r="B21" t="str">
            <v>(주)하이리빙</v>
          </cell>
          <cell r="C21">
            <v>16650197580</v>
          </cell>
          <cell r="D21">
            <v>26064</v>
          </cell>
          <cell r="E21">
            <v>638819.73526703496</v>
          </cell>
        </row>
        <row r="22">
          <cell r="B22" t="str">
            <v>(주)앤알커뮤니케이션</v>
          </cell>
          <cell r="C22">
            <v>15481149990</v>
          </cell>
          <cell r="D22">
            <v>9458</v>
          </cell>
          <cell r="E22">
            <v>1636831.2529075914</v>
          </cell>
        </row>
        <row r="23">
          <cell r="B23" t="str">
            <v>시크릿다이렉트코리아(주)</v>
          </cell>
          <cell r="C23">
            <v>18081917140</v>
          </cell>
          <cell r="D23">
            <v>10342</v>
          </cell>
          <cell r="E23">
            <v>1748396.5519241926</v>
          </cell>
        </row>
        <row r="24">
          <cell r="B24" t="str">
            <v>(유)포라이프리서치코리아</v>
          </cell>
          <cell r="C24">
            <v>12143361379</v>
          </cell>
          <cell r="D24">
            <v>5585</v>
          </cell>
          <cell r="E24">
            <v>2174281.3570277528</v>
          </cell>
        </row>
        <row r="25">
          <cell r="B25" t="str">
            <v>에이씨앤코리아(유)</v>
          </cell>
          <cell r="C25">
            <v>9926957291</v>
          </cell>
          <cell r="D25">
            <v>7240</v>
          </cell>
          <cell r="E25">
            <v>1371126.6976519336</v>
          </cell>
        </row>
        <row r="26">
          <cell r="B26" t="str">
            <v>멜라루카인터내셔날코리아(주)</v>
          </cell>
          <cell r="C26">
            <v>9068889498</v>
          </cell>
          <cell r="D26">
            <v>5233</v>
          </cell>
          <cell r="E26">
            <v>1733019.2046627174</v>
          </cell>
        </row>
        <row r="27">
          <cell r="B27" t="str">
            <v>(주)이롬플러스</v>
          </cell>
          <cell r="C27">
            <v>10428903739</v>
          </cell>
          <cell r="D27">
            <v>10587</v>
          </cell>
          <cell r="E27">
            <v>985066.94427127612</v>
          </cell>
        </row>
        <row r="28">
          <cell r="B28" t="str">
            <v>앨트웰(주)</v>
          </cell>
          <cell r="C28">
            <v>7298267510</v>
          </cell>
          <cell r="D28">
            <v>4008</v>
          </cell>
          <cell r="E28">
            <v>1820925.0274451098</v>
          </cell>
        </row>
        <row r="29">
          <cell r="B29" t="str">
            <v>지쿱㈜</v>
          </cell>
          <cell r="C29">
            <v>9725187157</v>
          </cell>
          <cell r="D29">
            <v>14230</v>
          </cell>
          <cell r="E29">
            <v>683428.47203092056</v>
          </cell>
        </row>
        <row r="30">
          <cell r="B30" t="str">
            <v>(주)프리즘인터내셔널</v>
          </cell>
          <cell r="C30">
            <v>7654892510</v>
          </cell>
          <cell r="D30">
            <v>1571</v>
          </cell>
          <cell r="E30">
            <v>4872624.1311266711</v>
          </cell>
        </row>
        <row r="31">
          <cell r="B31" t="str">
            <v>㈜굿모닝월드</v>
          </cell>
          <cell r="C31">
            <v>8489662831</v>
          </cell>
          <cell r="D31">
            <v>7688</v>
          </cell>
          <cell r="E31">
            <v>1104274.5617845994</v>
          </cell>
        </row>
        <row r="32">
          <cell r="B32" t="str">
            <v>와인코리아㈜농업회사법인</v>
          </cell>
          <cell r="C32">
            <v>7922749031</v>
          </cell>
          <cell r="D32">
            <v>8510</v>
          </cell>
          <cell r="E32">
            <v>930992.83560517034</v>
          </cell>
        </row>
        <row r="33">
          <cell r="B33" t="str">
            <v>카야니코리아(주)</v>
          </cell>
          <cell r="C33">
            <v>7844380436</v>
          </cell>
          <cell r="D33">
            <v>4223</v>
          </cell>
          <cell r="E33">
            <v>1857537.3990054464</v>
          </cell>
        </row>
        <row r="34">
          <cell r="B34" t="str">
            <v>썬라이더다이렉트코리아(유)</v>
          </cell>
          <cell r="C34">
            <v>8189006214</v>
          </cell>
          <cell r="D34">
            <v>3336</v>
          </cell>
          <cell r="E34">
            <v>2454738.0737410071</v>
          </cell>
        </row>
        <row r="35">
          <cell r="B35" t="str">
            <v>㈜아프로존</v>
          </cell>
          <cell r="C35">
            <v>7407154669</v>
          </cell>
          <cell r="D35">
            <v>5290</v>
          </cell>
          <cell r="E35">
            <v>1400218.2739130436</v>
          </cell>
        </row>
        <row r="36">
          <cell r="B36" t="str">
            <v>토탈스위스코리아(주)</v>
          </cell>
          <cell r="C36">
            <v>5979112874</v>
          </cell>
          <cell r="D36">
            <v>2317</v>
          </cell>
          <cell r="E36">
            <v>2580540.7311178246</v>
          </cell>
        </row>
        <row r="37">
          <cell r="B37" t="str">
            <v>㈜채이은</v>
          </cell>
          <cell r="C37">
            <v>7054329620</v>
          </cell>
          <cell r="D37">
            <v>2136</v>
          </cell>
          <cell r="E37">
            <v>3302588.7734082397</v>
          </cell>
        </row>
        <row r="38">
          <cell r="B38" t="str">
            <v>㈜좋은효소</v>
          </cell>
          <cell r="C38">
            <v>7075879132</v>
          </cell>
          <cell r="D38">
            <v>572</v>
          </cell>
          <cell r="E38">
            <v>12370418.062937062</v>
          </cell>
        </row>
        <row r="39">
          <cell r="B39" t="str">
            <v>(주)교원더오름</v>
          </cell>
          <cell r="C39">
            <v>7046998797</v>
          </cell>
          <cell r="D39">
            <v>3651</v>
          </cell>
          <cell r="E39">
            <v>1930155.7921117502</v>
          </cell>
        </row>
        <row r="40">
          <cell r="B40" t="str">
            <v>㈜젬마코리아</v>
          </cell>
          <cell r="C40">
            <v>5461741296</v>
          </cell>
          <cell r="D40">
            <v>5166</v>
          </cell>
          <cell r="E40">
            <v>1057247.6376306619</v>
          </cell>
        </row>
        <row r="41">
          <cell r="B41" t="str">
            <v>(주)씨엔커뮤니케이션</v>
          </cell>
          <cell r="C41">
            <v>1449122969</v>
          </cell>
          <cell r="D41">
            <v>245</v>
          </cell>
          <cell r="E41">
            <v>5914787.6285714284</v>
          </cell>
        </row>
        <row r="42">
          <cell r="B42" t="str">
            <v>(주)매니스</v>
          </cell>
          <cell r="C42">
            <v>5209383764</v>
          </cell>
          <cell r="D42">
            <v>3963</v>
          </cell>
          <cell r="E42">
            <v>1314505.1132980066</v>
          </cell>
        </row>
        <row r="43">
          <cell r="B43" t="str">
            <v>㈜제이온</v>
          </cell>
          <cell r="C43">
            <v>4970970128</v>
          </cell>
          <cell r="D43">
            <v>2532</v>
          </cell>
          <cell r="E43">
            <v>1963258.3443917851</v>
          </cell>
        </row>
        <row r="44">
          <cell r="B44" t="str">
            <v>(주)투에버</v>
          </cell>
          <cell r="C44">
            <v>4476233035</v>
          </cell>
          <cell r="D44">
            <v>5980</v>
          </cell>
          <cell r="E44">
            <v>748533.9523411371</v>
          </cell>
        </row>
        <row r="45">
          <cell r="B45" t="str">
            <v>엔티에이치인터내셔널(주)</v>
          </cell>
          <cell r="C45">
            <v>4430135666</v>
          </cell>
          <cell r="D45">
            <v>3053</v>
          </cell>
          <cell r="E45">
            <v>1451076.2089747789</v>
          </cell>
        </row>
        <row r="46">
          <cell r="B46" t="str">
            <v>㈜지에스엘</v>
          </cell>
          <cell r="C46">
            <v>4535118886</v>
          </cell>
          <cell r="D46">
            <v>2192</v>
          </cell>
          <cell r="E46">
            <v>2068941.0976277373</v>
          </cell>
        </row>
        <row r="47">
          <cell r="B47" t="str">
            <v>㈜우리커머스</v>
          </cell>
          <cell r="C47">
            <v>4316019541</v>
          </cell>
          <cell r="D47">
            <v>2126</v>
          </cell>
          <cell r="E47">
            <v>2030112.6721542804</v>
          </cell>
        </row>
        <row r="48">
          <cell r="B48" t="str">
            <v>(주)리브퓨어코리아</v>
          </cell>
          <cell r="C48">
            <v>4281588880</v>
          </cell>
          <cell r="D48">
            <v>1053</v>
          </cell>
          <cell r="E48">
            <v>4066086.3057929724</v>
          </cell>
        </row>
        <row r="49">
          <cell r="B49" t="str">
            <v>(주)스테미코리아</v>
          </cell>
          <cell r="C49">
            <v>3325484976</v>
          </cell>
          <cell r="D49">
            <v>1918</v>
          </cell>
          <cell r="E49">
            <v>1733829.4973931178</v>
          </cell>
        </row>
        <row r="50">
          <cell r="B50" t="str">
            <v>㈜에이필드</v>
          </cell>
          <cell r="C50">
            <v>2901327810</v>
          </cell>
          <cell r="D50">
            <v>2156</v>
          </cell>
          <cell r="E50">
            <v>1345699.3552875696</v>
          </cell>
        </row>
        <row r="51">
          <cell r="B51" t="str">
            <v>경성제약(주)</v>
          </cell>
          <cell r="C51">
            <v>2162317570</v>
          </cell>
          <cell r="D51">
            <v>1480</v>
          </cell>
          <cell r="E51">
            <v>1461025.3851351351</v>
          </cell>
        </row>
        <row r="52">
          <cell r="B52" t="str">
            <v>주네스글로벌코리아(유)</v>
          </cell>
          <cell r="C52">
            <v>2117393962</v>
          </cell>
          <cell r="D52">
            <v>1028</v>
          </cell>
          <cell r="E52">
            <v>2059721.7529182879</v>
          </cell>
        </row>
        <row r="53">
          <cell r="B53" t="str">
            <v>엘에스피플(주)</v>
          </cell>
          <cell r="C53">
            <v>2500415616</v>
          </cell>
          <cell r="D53">
            <v>1528</v>
          </cell>
          <cell r="E53">
            <v>1636397.6544502617</v>
          </cell>
        </row>
        <row r="54">
          <cell r="B54" t="str">
            <v>㈜에이피</v>
          </cell>
          <cell r="C54">
            <v>2141864170</v>
          </cell>
          <cell r="D54">
            <v>2888</v>
          </cell>
          <cell r="E54">
            <v>741642.71814404428</v>
          </cell>
        </row>
        <row r="55">
          <cell r="B55" t="str">
            <v>㈜리뉴메디</v>
          </cell>
          <cell r="C55">
            <v>1716084659</v>
          </cell>
          <cell r="D55">
            <v>1217</v>
          </cell>
          <cell r="E55">
            <v>1410094.2144617913</v>
          </cell>
        </row>
        <row r="56">
          <cell r="B56" t="str">
            <v>(주)코타파</v>
          </cell>
          <cell r="C56">
            <v>1985671360</v>
          </cell>
          <cell r="D56">
            <v>509</v>
          </cell>
          <cell r="E56">
            <v>3901122.5147347739</v>
          </cell>
        </row>
        <row r="57">
          <cell r="B57" t="str">
            <v>네츄러리플러스코리아(주)</v>
          </cell>
          <cell r="C57">
            <v>1798645300</v>
          </cell>
          <cell r="D57">
            <v>551</v>
          </cell>
          <cell r="E57">
            <v>3264329.0381125226</v>
          </cell>
        </row>
        <row r="58">
          <cell r="B58" t="str">
            <v>영리빙코리아(유)</v>
          </cell>
          <cell r="C58">
            <v>1808720940</v>
          </cell>
          <cell r="D58">
            <v>1616</v>
          </cell>
          <cell r="E58">
            <v>1119258.0074257427</v>
          </cell>
        </row>
        <row r="59">
          <cell r="B59" t="str">
            <v>㈜바칸인터내셔널</v>
          </cell>
          <cell r="C59">
            <v>2518297119</v>
          </cell>
          <cell r="D59">
            <v>2075</v>
          </cell>
          <cell r="E59">
            <v>1213637.1657831324</v>
          </cell>
        </row>
        <row r="60">
          <cell r="B60" t="str">
            <v>(주)봄코리아</v>
          </cell>
          <cell r="C60">
            <v>1666943472</v>
          </cell>
          <cell r="D60">
            <v>3483</v>
          </cell>
          <cell r="E60">
            <v>478594.16365202412</v>
          </cell>
        </row>
        <row r="61">
          <cell r="B61" t="str">
            <v>힐리월드코리아㈜</v>
          </cell>
          <cell r="C61">
            <v>1695141070</v>
          </cell>
          <cell r="D61">
            <v>698</v>
          </cell>
          <cell r="E61">
            <v>2428568.8681948422</v>
          </cell>
        </row>
        <row r="62">
          <cell r="B62" t="str">
            <v>㈜메디어스코리아</v>
          </cell>
          <cell r="C62">
            <v>1630769493</v>
          </cell>
          <cell r="D62">
            <v>1551</v>
          </cell>
          <cell r="E62">
            <v>1051431.0077369439</v>
          </cell>
        </row>
        <row r="63">
          <cell r="B63" t="str">
            <v>(주)더올가</v>
          </cell>
          <cell r="C63">
            <v>1401162172</v>
          </cell>
          <cell r="D63">
            <v>827</v>
          </cell>
          <cell r="E63">
            <v>1694271.0665054414</v>
          </cell>
        </row>
        <row r="64">
          <cell r="B64" t="str">
            <v>㈜미젤</v>
          </cell>
          <cell r="C64">
            <v>1509676852</v>
          </cell>
          <cell r="D64">
            <v>426</v>
          </cell>
          <cell r="E64">
            <v>3543842.3755868543</v>
          </cell>
        </row>
        <row r="65">
          <cell r="B65" t="str">
            <v>(주)오너</v>
          </cell>
          <cell r="C65">
            <v>1513296710</v>
          </cell>
          <cell r="D65">
            <v>1205</v>
          </cell>
          <cell r="E65">
            <v>1255847.8921161825</v>
          </cell>
        </row>
        <row r="66">
          <cell r="B66" t="str">
            <v>바이오스㈜</v>
          </cell>
          <cell r="C66">
            <v>1138965840</v>
          </cell>
          <cell r="D66">
            <v>591</v>
          </cell>
          <cell r="E66">
            <v>1927184.1624365482</v>
          </cell>
        </row>
        <row r="67">
          <cell r="B67" t="str">
            <v>한국클라우드베리뉴트리쇼널스㈜</v>
          </cell>
          <cell r="C67">
            <v>1455605988</v>
          </cell>
          <cell r="D67">
            <v>765</v>
          </cell>
          <cell r="E67">
            <v>1902752.9254901961</v>
          </cell>
        </row>
        <row r="68">
          <cell r="B68" t="str">
            <v>(주)프리마인</v>
          </cell>
          <cell r="C68">
            <v>1285084748</v>
          </cell>
          <cell r="D68">
            <v>1383</v>
          </cell>
          <cell r="E68">
            <v>929200.83007953723</v>
          </cell>
        </row>
        <row r="69">
          <cell r="B69" t="str">
            <v>고려한백㈜</v>
          </cell>
          <cell r="C69">
            <v>1204576993</v>
          </cell>
          <cell r="D69">
            <v>1079</v>
          </cell>
          <cell r="E69">
            <v>1116382.7553290084</v>
          </cell>
        </row>
        <row r="70">
          <cell r="B70" t="str">
            <v>㈜피앤피글로벌</v>
          </cell>
          <cell r="C70">
            <v>855499893</v>
          </cell>
          <cell r="D70">
            <v>2438</v>
          </cell>
          <cell r="E70">
            <v>350902.3351107465</v>
          </cell>
        </row>
        <row r="71">
          <cell r="B71" t="str">
            <v>㈜힐리빙</v>
          </cell>
          <cell r="C71">
            <v>1426955550</v>
          </cell>
          <cell r="D71">
            <v>1830</v>
          </cell>
          <cell r="E71">
            <v>779757.13114754099</v>
          </cell>
        </row>
        <row r="72">
          <cell r="B72" t="str">
            <v>㈜루카스앤에스</v>
          </cell>
          <cell r="C72">
            <v>1188104047</v>
          </cell>
          <cell r="D72">
            <v>353</v>
          </cell>
          <cell r="E72">
            <v>3365733.8441926343</v>
          </cell>
        </row>
        <row r="73">
          <cell r="B73" t="str">
            <v>㈜코스모스지</v>
          </cell>
          <cell r="C73">
            <v>1246106826</v>
          </cell>
          <cell r="D73">
            <v>745</v>
          </cell>
          <cell r="E73">
            <v>1672626.612080537</v>
          </cell>
        </row>
        <row r="74">
          <cell r="B74" t="str">
            <v>(주)그린피아코스메틱</v>
          </cell>
          <cell r="C74">
            <v>911407692</v>
          </cell>
          <cell r="D74">
            <v>1679</v>
          </cell>
          <cell r="E74">
            <v>542827.69029184035</v>
          </cell>
        </row>
        <row r="75">
          <cell r="B75" t="str">
            <v>니오라코리아(유)</v>
          </cell>
          <cell r="C75">
            <v>1242040045</v>
          </cell>
          <cell r="D75">
            <v>546</v>
          </cell>
          <cell r="E75">
            <v>2274798.6172161172</v>
          </cell>
        </row>
        <row r="76">
          <cell r="B76" t="str">
            <v>뉴키㈜</v>
          </cell>
          <cell r="C76">
            <v>1053713835</v>
          </cell>
          <cell r="D76">
            <v>553</v>
          </cell>
          <cell r="E76">
            <v>1905449.9728752261</v>
          </cell>
        </row>
        <row r="77">
          <cell r="B77" t="str">
            <v>㈜지티비코리아</v>
          </cell>
          <cell r="C77">
            <v>1095247270</v>
          </cell>
          <cell r="D77">
            <v>673</v>
          </cell>
          <cell r="E77">
            <v>1627410.5052005944</v>
          </cell>
        </row>
        <row r="78">
          <cell r="B78" t="str">
            <v>㈜에이뉴힐</v>
          </cell>
          <cell r="C78">
            <v>1028897425</v>
          </cell>
          <cell r="D78">
            <v>548</v>
          </cell>
          <cell r="E78">
            <v>1877550.0456204379</v>
          </cell>
        </row>
        <row r="79">
          <cell r="B79" t="str">
            <v>㈜바이온글로벌</v>
          </cell>
          <cell r="C79">
            <v>918535989</v>
          </cell>
          <cell r="D79">
            <v>578</v>
          </cell>
          <cell r="E79">
            <v>1589162.6107266436</v>
          </cell>
        </row>
        <row r="80">
          <cell r="B80" t="str">
            <v>(주)웰런스</v>
          </cell>
          <cell r="C80">
            <v>977628206</v>
          </cell>
          <cell r="D80">
            <v>503</v>
          </cell>
          <cell r="E80">
            <v>1943594.8429423459</v>
          </cell>
        </row>
        <row r="81">
          <cell r="B81" t="str">
            <v>비즈월드코리아(주)</v>
          </cell>
          <cell r="C81">
            <v>840347764</v>
          </cell>
          <cell r="D81">
            <v>569</v>
          </cell>
          <cell r="E81">
            <v>1476885.3497363797</v>
          </cell>
        </row>
        <row r="82">
          <cell r="B82" t="str">
            <v>(주)에이쓰리글로벌</v>
          </cell>
          <cell r="C82">
            <v>787274200</v>
          </cell>
          <cell r="D82">
            <v>391</v>
          </cell>
          <cell r="E82">
            <v>2013489.0025575447</v>
          </cell>
        </row>
        <row r="83">
          <cell r="B83" t="str">
            <v>엘알헬스앤뷰티(유)</v>
          </cell>
          <cell r="C83">
            <v>859277589</v>
          </cell>
          <cell r="D83">
            <v>926</v>
          </cell>
          <cell r="E83">
            <v>927945.560475162</v>
          </cell>
        </row>
        <row r="84">
          <cell r="B84" t="str">
            <v>㈜바라글로벌</v>
          </cell>
          <cell r="C84">
            <v>377507420</v>
          </cell>
          <cell r="D84">
            <v>1346</v>
          </cell>
          <cell r="E84">
            <v>280466.13670133729</v>
          </cell>
        </row>
        <row r="85">
          <cell r="B85" t="str">
            <v>(주)파낙셀티알씨</v>
          </cell>
          <cell r="C85">
            <v>770668610</v>
          </cell>
          <cell r="D85">
            <v>1822</v>
          </cell>
          <cell r="E85">
            <v>422979.47859495057</v>
          </cell>
        </row>
        <row r="86">
          <cell r="B86" t="str">
            <v>㈜이레뷰티호텔</v>
          </cell>
          <cell r="C86">
            <v>398367000</v>
          </cell>
          <cell r="D86">
            <v>394</v>
          </cell>
          <cell r="E86">
            <v>1011083.7563451777</v>
          </cell>
        </row>
        <row r="87">
          <cell r="B87" t="str">
            <v>㈜셀플렉스코리아</v>
          </cell>
          <cell r="C87">
            <v>618167094</v>
          </cell>
          <cell r="D87">
            <v>432</v>
          </cell>
          <cell r="E87">
            <v>1430942.3472222222</v>
          </cell>
        </row>
        <row r="88">
          <cell r="B88" t="str">
            <v>한국모린다(유)</v>
          </cell>
          <cell r="C88">
            <v>660881571</v>
          </cell>
          <cell r="D88">
            <v>272</v>
          </cell>
          <cell r="E88">
            <v>2429711.6580882352</v>
          </cell>
        </row>
        <row r="89">
          <cell r="B89" t="str">
            <v>(주)에이스원글로벌</v>
          </cell>
          <cell r="C89">
            <v>664906880</v>
          </cell>
          <cell r="D89">
            <v>439</v>
          </cell>
          <cell r="E89">
            <v>1514594.2596810935</v>
          </cell>
        </row>
        <row r="90">
          <cell r="B90" t="str">
            <v>㈜퍼메나</v>
          </cell>
          <cell r="C90">
            <v>612855299</v>
          </cell>
          <cell r="D90">
            <v>719</v>
          </cell>
          <cell r="E90">
            <v>852371.7649513213</v>
          </cell>
        </row>
        <row r="91">
          <cell r="B91" t="str">
            <v>에이스제이엠㈜</v>
          </cell>
          <cell r="C91">
            <v>633391959</v>
          </cell>
          <cell r="D91">
            <v>692</v>
          </cell>
          <cell r="E91">
            <v>915306.29913294793</v>
          </cell>
        </row>
        <row r="92">
          <cell r="B92" t="str">
            <v>㈜빅스카이글로벌</v>
          </cell>
          <cell r="C92">
            <v>499310307</v>
          </cell>
          <cell r="D92">
            <v>252</v>
          </cell>
          <cell r="E92">
            <v>1981390.107142857</v>
          </cell>
        </row>
        <row r="93">
          <cell r="B93" t="str">
            <v>㈜영진</v>
          </cell>
          <cell r="C93">
            <v>473063482</v>
          </cell>
          <cell r="D93">
            <v>327</v>
          </cell>
          <cell r="E93">
            <v>1446677.3149847095</v>
          </cell>
        </row>
        <row r="94">
          <cell r="B94" t="str">
            <v>포에버코리아(유)</v>
          </cell>
          <cell r="C94">
            <v>442375557</v>
          </cell>
          <cell r="D94">
            <v>588</v>
          </cell>
          <cell r="E94">
            <v>752339.38265306118</v>
          </cell>
        </row>
        <row r="95">
          <cell r="B95" t="str">
            <v>(주)지오앤위즈</v>
          </cell>
          <cell r="C95">
            <v>331011560</v>
          </cell>
          <cell r="D95">
            <v>339</v>
          </cell>
          <cell r="E95">
            <v>976435.2802359882</v>
          </cell>
        </row>
        <row r="96">
          <cell r="B96" t="str">
            <v>㈜루루이노스</v>
          </cell>
          <cell r="C96">
            <v>355649330</v>
          </cell>
          <cell r="D96">
            <v>254</v>
          </cell>
          <cell r="E96">
            <v>1400194.2125984251</v>
          </cell>
        </row>
        <row r="97">
          <cell r="B97" t="str">
            <v>퀘니히코리아(주)</v>
          </cell>
          <cell r="C97">
            <v>326138240</v>
          </cell>
          <cell r="D97">
            <v>468</v>
          </cell>
          <cell r="E97">
            <v>696876.58119658125</v>
          </cell>
        </row>
        <row r="98">
          <cell r="B98" t="str">
            <v>(주)키토윈</v>
          </cell>
          <cell r="C98">
            <v>296757350</v>
          </cell>
          <cell r="D98">
            <v>649</v>
          </cell>
          <cell r="E98">
            <v>457253.23574730352</v>
          </cell>
        </row>
        <row r="99">
          <cell r="B99" t="str">
            <v>㈜에코프렌</v>
          </cell>
          <cell r="C99">
            <v>306485609</v>
          </cell>
          <cell r="D99">
            <v>262</v>
          </cell>
          <cell r="E99">
            <v>1169792.4007633587</v>
          </cell>
        </row>
        <row r="100">
          <cell r="B100" t="str">
            <v>스타컴즈(주)</v>
          </cell>
          <cell r="C100">
            <v>277592321</v>
          </cell>
          <cell r="D100">
            <v>487</v>
          </cell>
          <cell r="E100">
            <v>570004.76591375773</v>
          </cell>
        </row>
        <row r="101">
          <cell r="B101" t="str">
            <v>(주)올네이쳐</v>
          </cell>
          <cell r="C101">
            <v>337845807</v>
          </cell>
          <cell r="D101">
            <v>606</v>
          </cell>
          <cell r="E101">
            <v>557501.3316831683</v>
          </cell>
        </row>
        <row r="102">
          <cell r="B102" t="str">
            <v>㈜스킨독스</v>
          </cell>
          <cell r="C102">
            <v>250132093</v>
          </cell>
          <cell r="D102">
            <v>84</v>
          </cell>
          <cell r="E102">
            <v>2977763.0119047621</v>
          </cell>
        </row>
        <row r="103">
          <cell r="B103" t="str">
            <v>(주)신나라</v>
          </cell>
          <cell r="C103">
            <v>244953804</v>
          </cell>
          <cell r="D103">
            <v>93</v>
          </cell>
          <cell r="E103">
            <v>2633911.8709677421</v>
          </cell>
        </row>
        <row r="104">
          <cell r="B104" t="str">
            <v>㈜에스디플랫폼</v>
          </cell>
          <cell r="C104">
            <v>146004917</v>
          </cell>
          <cell r="D104">
            <v>635</v>
          </cell>
          <cell r="E104">
            <v>229929.00314960629</v>
          </cell>
        </row>
        <row r="105">
          <cell r="B105" t="str">
            <v>㈜퍼플유</v>
          </cell>
          <cell r="C105">
            <v>240619310</v>
          </cell>
          <cell r="D105">
            <v>459</v>
          </cell>
          <cell r="E105">
            <v>524225.07625272329</v>
          </cell>
        </row>
        <row r="106">
          <cell r="B106" t="str">
            <v>바이디자인코리아(유)</v>
          </cell>
          <cell r="C106">
            <v>126650540</v>
          </cell>
          <cell r="D106">
            <v>154</v>
          </cell>
          <cell r="E106">
            <v>822406.10389610392</v>
          </cell>
        </row>
        <row r="107">
          <cell r="B107" t="str">
            <v>㈜카나이코리아</v>
          </cell>
          <cell r="C107">
            <v>170307500</v>
          </cell>
          <cell r="D107">
            <v>90</v>
          </cell>
          <cell r="E107">
            <v>1892305.5555555555</v>
          </cell>
        </row>
        <row r="108">
          <cell r="B108" t="str">
            <v>㈜이너엔</v>
          </cell>
          <cell r="C108">
            <v>173253404</v>
          </cell>
          <cell r="D108">
            <v>171</v>
          </cell>
          <cell r="E108">
            <v>1013177.8011695907</v>
          </cell>
        </row>
        <row r="109">
          <cell r="B109" t="str">
            <v>㈜에노존</v>
          </cell>
          <cell r="C109">
            <v>171038003</v>
          </cell>
          <cell r="D109">
            <v>300</v>
          </cell>
          <cell r="E109">
            <v>570126.67666666664</v>
          </cell>
        </row>
        <row r="110">
          <cell r="B110" t="str">
            <v>㈜에나직크</v>
          </cell>
          <cell r="C110">
            <v>28840600</v>
          </cell>
          <cell r="D110">
            <v>28</v>
          </cell>
          <cell r="E110">
            <v>1030021.4285714285</v>
          </cell>
        </row>
        <row r="111">
          <cell r="B111" t="str">
            <v>(주)휴먼네이처코리아</v>
          </cell>
          <cell r="C111">
            <v>86783623</v>
          </cell>
          <cell r="D111">
            <v>260</v>
          </cell>
          <cell r="E111">
            <v>333783.16538461536</v>
          </cell>
        </row>
        <row r="112">
          <cell r="B112" t="str">
            <v>엔에이치티케이(주)</v>
          </cell>
          <cell r="C112">
            <v>39776190</v>
          </cell>
          <cell r="D112">
            <v>17</v>
          </cell>
          <cell r="E112">
            <v>2339775.8823529412</v>
          </cell>
        </row>
        <row r="113">
          <cell r="B113" t="str">
            <v>㈜풋팅코리아</v>
          </cell>
          <cell r="C113">
            <v>26652120</v>
          </cell>
          <cell r="D113">
            <v>152</v>
          </cell>
          <cell r="E113">
            <v>175342.89473684211</v>
          </cell>
        </row>
        <row r="114">
          <cell r="B114" t="str">
            <v>㈜더하이</v>
          </cell>
          <cell r="C114">
            <v>15195779</v>
          </cell>
          <cell r="D114">
            <v>112</v>
          </cell>
          <cell r="E114">
            <v>135676.59821428571</v>
          </cell>
        </row>
        <row r="115">
          <cell r="B115" t="str">
            <v>(주)비더블유엘코리아</v>
          </cell>
          <cell r="C115">
            <v>17209816</v>
          </cell>
          <cell r="D115">
            <v>178</v>
          </cell>
          <cell r="E115">
            <v>96684.3595505618</v>
          </cell>
        </row>
        <row r="116">
          <cell r="B116" t="str">
            <v>메이드인강남㈜</v>
          </cell>
          <cell r="C116">
            <v>0</v>
          </cell>
          <cell r="D116">
            <v>0</v>
          </cell>
          <cell r="E116"/>
        </row>
        <row r="117">
          <cell r="B117" t="str">
            <v>루안코리아㈜</v>
          </cell>
          <cell r="C117" t="str">
            <v>-</v>
          </cell>
          <cell r="D117" t="str">
            <v>-</v>
          </cell>
          <cell r="E117"/>
        </row>
        <row r="118">
          <cell r="B118" t="str">
            <v>㈜미애부</v>
          </cell>
          <cell r="C118" t="str">
            <v>-</v>
          </cell>
          <cell r="D118" t="str">
            <v>-</v>
          </cell>
          <cell r="E118"/>
        </row>
        <row r="119">
          <cell r="B119" t="str">
            <v>(주) 아이시냅스</v>
          </cell>
          <cell r="C119" t="str">
            <v>-</v>
          </cell>
          <cell r="D119" t="str">
            <v>-</v>
          </cell>
          <cell r="E119"/>
        </row>
        <row r="120">
          <cell r="B120" t="str">
            <v>글로벌플랫폼솔루션(주)</v>
          </cell>
          <cell r="C120" t="str">
            <v>-</v>
          </cell>
          <cell r="D120" t="str">
            <v>-</v>
          </cell>
          <cell r="E120"/>
        </row>
        <row r="121">
          <cell r="B121" t="str">
            <v>아이디올(주)</v>
          </cell>
          <cell r="C121" t="str">
            <v>-</v>
          </cell>
          <cell r="D121" t="str">
            <v>-</v>
          </cell>
          <cell r="E121"/>
        </row>
        <row r="122">
          <cell r="B122" t="str">
            <v>에이피엘고코리아(유)</v>
          </cell>
          <cell r="C122" t="str">
            <v>-</v>
          </cell>
          <cell r="D122" t="str">
            <v>-</v>
          </cell>
          <cell r="E122"/>
        </row>
        <row r="123">
          <cell r="B123" t="str">
            <v>아실리코리아 (유)</v>
          </cell>
          <cell r="C123" t="str">
            <v>-</v>
          </cell>
          <cell r="D123" t="str">
            <v>-</v>
          </cell>
          <cell r="E123"/>
        </row>
        <row r="124">
          <cell r="B124" t="str">
            <v>㈜애드댓</v>
          </cell>
          <cell r="C124" t="str">
            <v>-</v>
          </cell>
          <cell r="D124" t="str">
            <v>-</v>
          </cell>
          <cell r="E124"/>
        </row>
        <row r="125">
          <cell r="B125" t="str">
            <v>퀄리빙 (주)</v>
          </cell>
          <cell r="C125" t="str">
            <v>-</v>
          </cell>
          <cell r="D125" t="str">
            <v>-</v>
          </cell>
          <cell r="E125"/>
        </row>
        <row r="126">
          <cell r="B126" t="str">
            <v>(주)웅진생활건강</v>
          </cell>
          <cell r="C126" t="str">
            <v>-</v>
          </cell>
          <cell r="D126" t="str">
            <v>-</v>
          </cell>
          <cell r="E126"/>
        </row>
        <row r="127">
          <cell r="B127" t="str">
            <v>㈜캔버스코리아</v>
          </cell>
          <cell r="C127" t="str">
            <v>-</v>
          </cell>
          <cell r="D127" t="str">
            <v>-</v>
          </cell>
          <cell r="E127"/>
        </row>
        <row r="128">
          <cell r="B128" t="str">
            <v>㈜콕스네트웍스</v>
          </cell>
          <cell r="C128" t="str">
            <v>-</v>
          </cell>
          <cell r="D128" t="str">
            <v>-</v>
          </cell>
          <cell r="E128"/>
        </row>
        <row r="129">
          <cell r="B129" t="str">
            <v>(주)위업글로벌</v>
          </cell>
          <cell r="C129" t="str">
            <v>-</v>
          </cell>
          <cell r="D129" t="str">
            <v>-</v>
          </cell>
          <cell r="E129"/>
        </row>
        <row r="130">
          <cell r="B130" t="str">
            <v>(주) 애드올</v>
          </cell>
          <cell r="C130" t="str">
            <v>-</v>
          </cell>
          <cell r="D130" t="str">
            <v>-</v>
          </cell>
          <cell r="E130"/>
        </row>
        <row r="131">
          <cell r="B131" t="str">
            <v>(주)피오디오</v>
          </cell>
          <cell r="C131" t="str">
            <v>-</v>
          </cell>
          <cell r="D131" t="str">
            <v>-</v>
          </cell>
          <cell r="E131"/>
        </row>
        <row r="132">
          <cell r="B132" t="str">
            <v>㈜씨엔파이너스</v>
          </cell>
          <cell r="C132" t="str">
            <v>-</v>
          </cell>
          <cell r="D132" t="str">
            <v>-</v>
          </cell>
          <cell r="E132"/>
        </row>
        <row r="133">
          <cell r="B133"/>
          <cell r="C133"/>
          <cell r="D133"/>
          <cell r="E133"/>
        </row>
      </sheetData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AF44-A3DE-4341-8FE2-7CF82DD2D948}">
  <sheetPr>
    <tabColor theme="8"/>
    <pageSetUpPr fitToPage="1"/>
  </sheetPr>
  <dimension ref="A1:I143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J13" sqref="J13"/>
    </sheetView>
  </sheetViews>
  <sheetFormatPr defaultRowHeight="16.5"/>
  <cols>
    <col min="1" max="1" width="3.875" customWidth="1"/>
    <col min="2" max="2" width="31.125" customWidth="1"/>
    <col min="3" max="3" width="19.625" customWidth="1"/>
    <col min="4" max="4" width="15.5" customWidth="1"/>
    <col min="5" max="5" width="67.25" style="7" customWidth="1"/>
    <col min="6" max="6" width="21.75" customWidth="1"/>
    <col min="7" max="7" width="25" style="7" customWidth="1"/>
  </cols>
  <sheetData>
    <row r="1" spans="1:9">
      <c r="A1" s="509" t="s">
        <v>537</v>
      </c>
      <c r="B1" s="509"/>
      <c r="C1" s="1"/>
      <c r="D1" s="2"/>
      <c r="E1" s="2"/>
      <c r="F1" s="2"/>
      <c r="G1" s="2"/>
    </row>
    <row r="2" spans="1:9" ht="27.75" customHeight="1" thickBot="1">
      <c r="A2" s="510" t="s">
        <v>538</v>
      </c>
      <c r="B2" s="510"/>
      <c r="C2" s="510"/>
      <c r="D2" s="510"/>
      <c r="E2" s="510"/>
      <c r="F2" s="510"/>
      <c r="G2" s="510"/>
    </row>
    <row r="3" spans="1:9" ht="17.25" thickBot="1">
      <c r="A3" s="511" t="s">
        <v>216</v>
      </c>
      <c r="B3" s="512"/>
      <c r="C3" s="4" t="s">
        <v>217</v>
      </c>
      <c r="D3" s="5" t="s">
        <v>218</v>
      </c>
      <c r="E3" s="4" t="s">
        <v>219</v>
      </c>
      <c r="F3" s="4" t="s">
        <v>220</v>
      </c>
      <c r="G3" s="6" t="s">
        <v>221</v>
      </c>
    </row>
    <row r="4" spans="1:9" ht="18" customHeight="1" thickBot="1">
      <c r="A4" s="513" t="s">
        <v>1191</v>
      </c>
      <c r="B4" s="514"/>
      <c r="C4" s="514"/>
      <c r="D4" s="514"/>
      <c r="E4" s="515"/>
      <c r="F4" s="32"/>
      <c r="G4" s="33"/>
    </row>
    <row r="5" spans="1:9" ht="18.75" customHeight="1">
      <c r="A5" s="45">
        <v>1</v>
      </c>
      <c r="B5" s="46" t="s">
        <v>0</v>
      </c>
      <c r="C5" s="47" t="s">
        <v>149</v>
      </c>
      <c r="D5" s="46" t="s">
        <v>1</v>
      </c>
      <c r="E5" s="46" t="s">
        <v>150</v>
      </c>
      <c r="F5" s="46" t="s">
        <v>222</v>
      </c>
      <c r="G5" s="48"/>
      <c r="I5" s="49"/>
    </row>
    <row r="6" spans="1:9" ht="18.75" customHeight="1">
      <c r="A6" s="45">
        <v>2</v>
      </c>
      <c r="B6" s="50" t="s">
        <v>539</v>
      </c>
      <c r="C6" s="51" t="s">
        <v>358</v>
      </c>
      <c r="D6" s="51" t="s">
        <v>151</v>
      </c>
      <c r="E6" s="52" t="s">
        <v>152</v>
      </c>
      <c r="F6" s="51" t="s">
        <v>223</v>
      </c>
      <c r="G6" s="53"/>
    </row>
    <row r="7" spans="1:9" ht="18.75" customHeight="1">
      <c r="A7" s="45">
        <v>3</v>
      </c>
      <c r="B7" s="54" t="s">
        <v>120</v>
      </c>
      <c r="C7" s="55" t="s">
        <v>121</v>
      </c>
      <c r="D7" s="55" t="s">
        <v>122</v>
      </c>
      <c r="E7" s="55" t="s">
        <v>224</v>
      </c>
      <c r="F7" s="56" t="s">
        <v>223</v>
      </c>
      <c r="G7" s="48"/>
    </row>
    <row r="8" spans="1:9" ht="18.75" customHeight="1">
      <c r="A8" s="45">
        <v>4</v>
      </c>
      <c r="B8" s="46" t="s">
        <v>2</v>
      </c>
      <c r="C8" s="47" t="s">
        <v>119</v>
      </c>
      <c r="D8" s="46" t="s">
        <v>3</v>
      </c>
      <c r="E8" s="46" t="s">
        <v>153</v>
      </c>
      <c r="F8" s="46" t="s">
        <v>222</v>
      </c>
      <c r="G8" s="53"/>
    </row>
    <row r="9" spans="1:9" ht="18.75" customHeight="1">
      <c r="A9" s="45">
        <v>5</v>
      </c>
      <c r="B9" s="46" t="s">
        <v>4</v>
      </c>
      <c r="C9" s="47" t="s">
        <v>5</v>
      </c>
      <c r="D9" s="46" t="s">
        <v>6</v>
      </c>
      <c r="E9" s="46" t="s">
        <v>154</v>
      </c>
      <c r="F9" s="46" t="s">
        <v>222</v>
      </c>
      <c r="G9" s="48"/>
    </row>
    <row r="10" spans="1:9" ht="18.75" customHeight="1">
      <c r="A10" s="45">
        <v>6</v>
      </c>
      <c r="B10" s="46" t="s">
        <v>7</v>
      </c>
      <c r="C10" s="47" t="s">
        <v>123</v>
      </c>
      <c r="D10" s="46" t="s">
        <v>8</v>
      </c>
      <c r="E10" s="46" t="s">
        <v>155</v>
      </c>
      <c r="F10" s="46" t="s">
        <v>222</v>
      </c>
      <c r="G10" s="48"/>
    </row>
    <row r="11" spans="1:9" ht="18.75" customHeight="1">
      <c r="A11" s="45">
        <v>7</v>
      </c>
      <c r="B11" s="46" t="s">
        <v>9</v>
      </c>
      <c r="C11" s="47" t="s">
        <v>10</v>
      </c>
      <c r="D11" s="46" t="s">
        <v>11</v>
      </c>
      <c r="E11" s="46" t="s">
        <v>124</v>
      </c>
      <c r="F11" s="46" t="s">
        <v>222</v>
      </c>
      <c r="G11" s="48"/>
    </row>
    <row r="12" spans="1:9" ht="18.75" customHeight="1">
      <c r="A12" s="45">
        <v>8</v>
      </c>
      <c r="B12" s="46" t="s">
        <v>373</v>
      </c>
      <c r="C12" s="47" t="s">
        <v>540</v>
      </c>
      <c r="D12" s="46" t="s">
        <v>17</v>
      </c>
      <c r="E12" s="46" t="s">
        <v>156</v>
      </c>
      <c r="F12" s="46" t="s">
        <v>222</v>
      </c>
      <c r="G12" s="48"/>
    </row>
    <row r="13" spans="1:9" ht="18.75" customHeight="1">
      <c r="A13" s="45">
        <v>9</v>
      </c>
      <c r="B13" s="46" t="s">
        <v>14</v>
      </c>
      <c r="C13" s="47" t="s">
        <v>15</v>
      </c>
      <c r="D13" s="46" t="s">
        <v>16</v>
      </c>
      <c r="E13" s="46" t="s">
        <v>541</v>
      </c>
      <c r="F13" s="46" t="s">
        <v>222</v>
      </c>
      <c r="G13" s="48"/>
    </row>
    <row r="14" spans="1:9" ht="18.75" customHeight="1">
      <c r="A14" s="45">
        <v>10</v>
      </c>
      <c r="B14" s="46" t="s">
        <v>140</v>
      </c>
      <c r="C14" s="47" t="s">
        <v>141</v>
      </c>
      <c r="D14" s="46" t="s">
        <v>86</v>
      </c>
      <c r="E14" s="46" t="s">
        <v>234</v>
      </c>
      <c r="F14" s="46" t="s">
        <v>222</v>
      </c>
      <c r="G14" s="48"/>
    </row>
    <row r="15" spans="1:9" ht="18.75" customHeight="1">
      <c r="A15" s="45">
        <v>11</v>
      </c>
      <c r="B15" s="50" t="s">
        <v>542</v>
      </c>
      <c r="C15" s="51" t="s">
        <v>40</v>
      </c>
      <c r="D15" s="51" t="s">
        <v>227</v>
      </c>
      <c r="E15" s="52" t="s">
        <v>228</v>
      </c>
      <c r="F15" s="56" t="s">
        <v>223</v>
      </c>
      <c r="G15" s="53"/>
    </row>
    <row r="16" spans="1:9" ht="18.75" customHeight="1">
      <c r="A16" s="45">
        <v>12</v>
      </c>
      <c r="B16" s="50" t="s">
        <v>195</v>
      </c>
      <c r="C16" s="51" t="s">
        <v>225</v>
      </c>
      <c r="D16" s="51" t="s">
        <v>226</v>
      </c>
      <c r="E16" s="52" t="s">
        <v>543</v>
      </c>
      <c r="F16" s="56" t="s">
        <v>223</v>
      </c>
      <c r="G16" s="53"/>
    </row>
    <row r="17" spans="1:7" ht="18.75" customHeight="1">
      <c r="A17" s="45">
        <v>13</v>
      </c>
      <c r="B17" s="50" t="s">
        <v>544</v>
      </c>
      <c r="C17" s="51" t="s">
        <v>545</v>
      </c>
      <c r="D17" s="51" t="s">
        <v>229</v>
      </c>
      <c r="E17" s="52" t="s">
        <v>546</v>
      </c>
      <c r="F17" s="56" t="s">
        <v>223</v>
      </c>
      <c r="G17" s="53"/>
    </row>
    <row r="18" spans="1:7" ht="18.75" customHeight="1">
      <c r="A18" s="45">
        <v>14</v>
      </c>
      <c r="B18" s="46" t="s">
        <v>19</v>
      </c>
      <c r="C18" s="47" t="s">
        <v>20</v>
      </c>
      <c r="D18" s="46" t="s">
        <v>21</v>
      </c>
      <c r="E18" s="46" t="s">
        <v>158</v>
      </c>
      <c r="F18" s="46" t="s">
        <v>222</v>
      </c>
      <c r="G18" s="48"/>
    </row>
    <row r="19" spans="1:7" ht="18.75" customHeight="1">
      <c r="A19" s="45">
        <v>15</v>
      </c>
      <c r="B19" s="50" t="s">
        <v>118</v>
      </c>
      <c r="C19" s="51" t="s">
        <v>232</v>
      </c>
      <c r="D19" s="51" t="s">
        <v>233</v>
      </c>
      <c r="E19" s="52" t="s">
        <v>547</v>
      </c>
      <c r="F19" s="56" t="s">
        <v>223</v>
      </c>
      <c r="G19" s="48"/>
    </row>
    <row r="20" spans="1:7" ht="18.75" customHeight="1">
      <c r="A20" s="45">
        <v>16</v>
      </c>
      <c r="B20" s="46" t="s">
        <v>25</v>
      </c>
      <c r="C20" s="47" t="s">
        <v>548</v>
      </c>
      <c r="D20" s="46" t="s">
        <v>26</v>
      </c>
      <c r="E20" s="46" t="s">
        <v>157</v>
      </c>
      <c r="F20" s="46" t="s">
        <v>222</v>
      </c>
      <c r="G20" s="48"/>
    </row>
    <row r="21" spans="1:7" ht="18.75" customHeight="1">
      <c r="A21" s="45">
        <v>17</v>
      </c>
      <c r="B21" s="50" t="s">
        <v>167</v>
      </c>
      <c r="C21" s="51" t="s">
        <v>230</v>
      </c>
      <c r="D21" s="51" t="s">
        <v>168</v>
      </c>
      <c r="E21" s="52" t="s">
        <v>231</v>
      </c>
      <c r="F21" s="56" t="s">
        <v>223</v>
      </c>
      <c r="G21" s="48"/>
    </row>
    <row r="22" spans="1:7" ht="18.75" customHeight="1">
      <c r="A22" s="45">
        <v>18</v>
      </c>
      <c r="B22" s="46" t="s">
        <v>23</v>
      </c>
      <c r="C22" s="47" t="s">
        <v>549</v>
      </c>
      <c r="D22" s="46" t="s">
        <v>24</v>
      </c>
      <c r="E22" s="46" t="s">
        <v>159</v>
      </c>
      <c r="F22" s="46" t="s">
        <v>222</v>
      </c>
      <c r="G22" s="53"/>
    </row>
    <row r="23" spans="1:7" ht="18.75" customHeight="1">
      <c r="A23" s="45">
        <v>19</v>
      </c>
      <c r="B23" s="50" t="s">
        <v>550</v>
      </c>
      <c r="C23" s="51" t="s">
        <v>359</v>
      </c>
      <c r="D23" s="51" t="s">
        <v>237</v>
      </c>
      <c r="E23" s="52" t="s">
        <v>238</v>
      </c>
      <c r="F23" s="56" t="s">
        <v>223</v>
      </c>
      <c r="G23" s="53"/>
    </row>
    <row r="24" spans="1:7" ht="18.75" customHeight="1">
      <c r="A24" s="45">
        <v>20</v>
      </c>
      <c r="B24" s="50" t="s">
        <v>43</v>
      </c>
      <c r="C24" s="51" t="s">
        <v>44</v>
      </c>
      <c r="D24" s="51" t="s">
        <v>165</v>
      </c>
      <c r="E24" s="52" t="s">
        <v>166</v>
      </c>
      <c r="F24" s="56" t="s">
        <v>223</v>
      </c>
      <c r="G24" s="53"/>
    </row>
    <row r="25" spans="1:7" ht="18.75" customHeight="1">
      <c r="A25" s="45">
        <v>21</v>
      </c>
      <c r="B25" s="50" t="s">
        <v>551</v>
      </c>
      <c r="C25" s="51" t="s">
        <v>244</v>
      </c>
      <c r="D25" s="51" t="s">
        <v>245</v>
      </c>
      <c r="E25" s="52" t="s">
        <v>246</v>
      </c>
      <c r="F25" s="56" t="s">
        <v>223</v>
      </c>
      <c r="G25" s="53"/>
    </row>
    <row r="26" spans="1:7" ht="18.75" customHeight="1">
      <c r="A26" s="45">
        <v>22</v>
      </c>
      <c r="B26" s="50" t="s">
        <v>22</v>
      </c>
      <c r="C26" s="51" t="s">
        <v>552</v>
      </c>
      <c r="D26" s="51" t="s">
        <v>553</v>
      </c>
      <c r="E26" s="52" t="s">
        <v>554</v>
      </c>
      <c r="F26" s="56" t="s">
        <v>223</v>
      </c>
      <c r="G26" s="53"/>
    </row>
    <row r="27" spans="1:7" ht="18.75" customHeight="1">
      <c r="A27" s="45">
        <v>23</v>
      </c>
      <c r="B27" s="46" t="s">
        <v>36</v>
      </c>
      <c r="C27" s="47" t="s">
        <v>126</v>
      </c>
      <c r="D27" s="46" t="s">
        <v>37</v>
      </c>
      <c r="E27" s="46" t="s">
        <v>162</v>
      </c>
      <c r="F27" s="46" t="s">
        <v>222</v>
      </c>
      <c r="G27" s="48"/>
    </row>
    <row r="28" spans="1:7" ht="18.75" customHeight="1">
      <c r="A28" s="45">
        <v>24</v>
      </c>
      <c r="B28" s="46" t="s">
        <v>32</v>
      </c>
      <c r="C28" s="47" t="s">
        <v>555</v>
      </c>
      <c r="D28" s="46" t="s">
        <v>33</v>
      </c>
      <c r="E28" s="46" t="s">
        <v>161</v>
      </c>
      <c r="F28" s="46" t="s">
        <v>222</v>
      </c>
      <c r="G28" s="48"/>
    </row>
    <row r="29" spans="1:7" ht="18.75" customHeight="1">
      <c r="A29" s="45">
        <v>25</v>
      </c>
      <c r="B29" s="46" t="s">
        <v>41</v>
      </c>
      <c r="C29" s="47" t="s">
        <v>235</v>
      </c>
      <c r="D29" s="46" t="s">
        <v>42</v>
      </c>
      <c r="E29" s="46" t="s">
        <v>556</v>
      </c>
      <c r="F29" s="46" t="s">
        <v>222</v>
      </c>
      <c r="G29" s="53"/>
    </row>
    <row r="30" spans="1:7" ht="18.75" customHeight="1">
      <c r="A30" s="45">
        <v>26</v>
      </c>
      <c r="B30" s="50" t="s">
        <v>557</v>
      </c>
      <c r="C30" s="51" t="s">
        <v>247</v>
      </c>
      <c r="D30" s="51" t="s">
        <v>248</v>
      </c>
      <c r="E30" s="52" t="s">
        <v>249</v>
      </c>
      <c r="F30" s="56" t="s">
        <v>223</v>
      </c>
      <c r="G30" s="48"/>
    </row>
    <row r="31" spans="1:7" ht="18.75" customHeight="1">
      <c r="A31" s="45">
        <v>27</v>
      </c>
      <c r="B31" s="46" t="s">
        <v>27</v>
      </c>
      <c r="C31" s="47" t="s">
        <v>558</v>
      </c>
      <c r="D31" s="46" t="s">
        <v>28</v>
      </c>
      <c r="E31" s="46" t="s">
        <v>163</v>
      </c>
      <c r="F31" s="46" t="s">
        <v>222</v>
      </c>
      <c r="G31" s="48"/>
    </row>
    <row r="32" spans="1:7" ht="18.75" customHeight="1">
      <c r="A32" s="45">
        <v>28</v>
      </c>
      <c r="B32" s="57" t="s">
        <v>559</v>
      </c>
      <c r="C32" s="57" t="s">
        <v>560</v>
      </c>
      <c r="D32" s="58" t="s">
        <v>561</v>
      </c>
      <c r="E32" s="59" t="s">
        <v>562</v>
      </c>
      <c r="F32" s="57" t="s">
        <v>563</v>
      </c>
      <c r="G32" s="48"/>
    </row>
    <row r="33" spans="1:7" ht="18.75" customHeight="1">
      <c r="A33" s="45">
        <v>29</v>
      </c>
      <c r="B33" s="50" t="s">
        <v>160</v>
      </c>
      <c r="C33" s="52" t="s">
        <v>236</v>
      </c>
      <c r="D33" s="51" t="s">
        <v>18</v>
      </c>
      <c r="E33" s="52" t="s">
        <v>564</v>
      </c>
      <c r="F33" s="56" t="s">
        <v>223</v>
      </c>
      <c r="G33" s="48"/>
    </row>
    <row r="34" spans="1:7" ht="18.75" customHeight="1">
      <c r="A34" s="45">
        <v>30</v>
      </c>
      <c r="B34" s="50" t="s">
        <v>565</v>
      </c>
      <c r="C34" s="51" t="s">
        <v>241</v>
      </c>
      <c r="D34" s="51" t="s">
        <v>242</v>
      </c>
      <c r="E34" s="52" t="s">
        <v>243</v>
      </c>
      <c r="F34" s="56" t="s">
        <v>223</v>
      </c>
      <c r="G34" s="53"/>
    </row>
    <row r="35" spans="1:7" ht="18.75" customHeight="1">
      <c r="A35" s="45">
        <v>31</v>
      </c>
      <c r="B35" s="60" t="s">
        <v>566</v>
      </c>
      <c r="C35" s="61" t="s">
        <v>261</v>
      </c>
      <c r="D35" s="61" t="s">
        <v>262</v>
      </c>
      <c r="E35" s="62" t="s">
        <v>263</v>
      </c>
      <c r="F35" s="56" t="s">
        <v>223</v>
      </c>
      <c r="G35" s="53"/>
    </row>
    <row r="36" spans="1:7" ht="18.75" customHeight="1">
      <c r="A36" s="45">
        <v>32</v>
      </c>
      <c r="B36" s="46" t="s">
        <v>38</v>
      </c>
      <c r="C36" s="47" t="s">
        <v>39</v>
      </c>
      <c r="D36" s="46" t="s">
        <v>258</v>
      </c>
      <c r="E36" s="46" t="s">
        <v>127</v>
      </c>
      <c r="F36" s="46" t="s">
        <v>222</v>
      </c>
      <c r="G36" s="53"/>
    </row>
    <row r="37" spans="1:7" ht="18.75" customHeight="1">
      <c r="A37" s="45">
        <v>33</v>
      </c>
      <c r="B37" s="46" t="s">
        <v>29</v>
      </c>
      <c r="C37" s="47" t="s">
        <v>30</v>
      </c>
      <c r="D37" s="46" t="s">
        <v>31</v>
      </c>
      <c r="E37" s="46" t="s">
        <v>164</v>
      </c>
      <c r="F37" s="46" t="s">
        <v>222</v>
      </c>
      <c r="G37" s="53"/>
    </row>
    <row r="38" spans="1:7" ht="18.75" customHeight="1">
      <c r="A38" s="45">
        <v>34</v>
      </c>
      <c r="B38" s="50" t="s">
        <v>65</v>
      </c>
      <c r="C38" s="51" t="s">
        <v>66</v>
      </c>
      <c r="D38" s="63" t="s">
        <v>67</v>
      </c>
      <c r="E38" s="52" t="s">
        <v>117</v>
      </c>
      <c r="F38" s="56" t="s">
        <v>223</v>
      </c>
      <c r="G38" s="53"/>
    </row>
    <row r="39" spans="1:7" ht="18.75" customHeight="1">
      <c r="A39" s="45">
        <v>35</v>
      </c>
      <c r="B39" s="64" t="s">
        <v>567</v>
      </c>
      <c r="C39" s="65" t="s">
        <v>568</v>
      </c>
      <c r="D39" s="64" t="s">
        <v>45</v>
      </c>
      <c r="E39" s="64" t="s">
        <v>569</v>
      </c>
      <c r="F39" s="64" t="s">
        <v>222</v>
      </c>
      <c r="G39" s="53"/>
    </row>
    <row r="40" spans="1:7" ht="18.75" customHeight="1">
      <c r="A40" s="45">
        <v>36</v>
      </c>
      <c r="B40" s="50" t="s">
        <v>570</v>
      </c>
      <c r="C40" s="51" t="s">
        <v>571</v>
      </c>
      <c r="D40" s="51" t="s">
        <v>572</v>
      </c>
      <c r="E40" s="52" t="s">
        <v>573</v>
      </c>
      <c r="F40" s="56" t="s">
        <v>223</v>
      </c>
      <c r="G40" s="53"/>
    </row>
    <row r="41" spans="1:7" ht="18.75" customHeight="1">
      <c r="A41" s="45">
        <v>37</v>
      </c>
      <c r="B41" s="46" t="s">
        <v>57</v>
      </c>
      <c r="C41" s="47" t="s">
        <v>253</v>
      </c>
      <c r="D41" s="46" t="s">
        <v>58</v>
      </c>
      <c r="E41" s="46" t="s">
        <v>254</v>
      </c>
      <c r="F41" s="46" t="s">
        <v>222</v>
      </c>
      <c r="G41" s="66"/>
    </row>
    <row r="42" spans="1:7" ht="18.75" customHeight="1">
      <c r="A42" s="45">
        <v>38</v>
      </c>
      <c r="B42" s="46" t="s">
        <v>176</v>
      </c>
      <c r="C42" s="47" t="s">
        <v>71</v>
      </c>
      <c r="D42" s="46" t="s">
        <v>72</v>
      </c>
      <c r="E42" s="46" t="s">
        <v>177</v>
      </c>
      <c r="F42" s="46" t="s">
        <v>222</v>
      </c>
      <c r="G42" s="48"/>
    </row>
    <row r="43" spans="1:7" ht="18.75" customHeight="1">
      <c r="A43" s="45">
        <v>39</v>
      </c>
      <c r="B43" s="50" t="s">
        <v>259</v>
      </c>
      <c r="C43" s="51" t="s">
        <v>574</v>
      </c>
      <c r="D43" s="51" t="s">
        <v>575</v>
      </c>
      <c r="E43" s="52" t="s">
        <v>360</v>
      </c>
      <c r="F43" s="56" t="s">
        <v>223</v>
      </c>
      <c r="G43" s="48"/>
    </row>
    <row r="44" spans="1:7" ht="18.75" customHeight="1">
      <c r="A44" s="45">
        <v>40</v>
      </c>
      <c r="B44" s="50" t="s">
        <v>576</v>
      </c>
      <c r="C44" s="67" t="s">
        <v>250</v>
      </c>
      <c r="D44" s="67" t="s">
        <v>251</v>
      </c>
      <c r="E44" s="68" t="s">
        <v>577</v>
      </c>
      <c r="F44" s="56" t="s">
        <v>223</v>
      </c>
      <c r="G44" s="48"/>
    </row>
    <row r="45" spans="1:7" ht="18.75" customHeight="1">
      <c r="A45" s="45">
        <v>41</v>
      </c>
      <c r="B45" s="46" t="s">
        <v>46</v>
      </c>
      <c r="C45" s="47" t="s">
        <v>169</v>
      </c>
      <c r="D45" s="46" t="s">
        <v>47</v>
      </c>
      <c r="E45" s="46" t="s">
        <v>170</v>
      </c>
      <c r="F45" s="46" t="s">
        <v>222</v>
      </c>
      <c r="G45" s="48"/>
    </row>
    <row r="46" spans="1:7" ht="18.75" customHeight="1">
      <c r="A46" s="45">
        <v>42</v>
      </c>
      <c r="B46" s="46" t="s">
        <v>34</v>
      </c>
      <c r="C46" s="47" t="s">
        <v>578</v>
      </c>
      <c r="D46" s="46" t="s">
        <v>35</v>
      </c>
      <c r="E46" s="46" t="s">
        <v>252</v>
      </c>
      <c r="F46" s="46" t="s">
        <v>222</v>
      </c>
      <c r="G46" s="53"/>
    </row>
    <row r="47" spans="1:7" ht="18.75" customHeight="1">
      <c r="A47" s="45">
        <v>43</v>
      </c>
      <c r="B47" s="46" t="s">
        <v>191</v>
      </c>
      <c r="C47" s="47" t="s">
        <v>579</v>
      </c>
      <c r="D47" s="46" t="s">
        <v>192</v>
      </c>
      <c r="E47" s="46" t="s">
        <v>193</v>
      </c>
      <c r="F47" s="46" t="s">
        <v>222</v>
      </c>
      <c r="G47" s="53"/>
    </row>
    <row r="48" spans="1:7" ht="18.75" customHeight="1">
      <c r="A48" s="45">
        <v>44</v>
      </c>
      <c r="B48" s="50" t="s">
        <v>580</v>
      </c>
      <c r="C48" s="51" t="s">
        <v>255</v>
      </c>
      <c r="D48" s="51" t="s">
        <v>256</v>
      </c>
      <c r="E48" s="52" t="s">
        <v>257</v>
      </c>
      <c r="F48" s="56" t="s">
        <v>223</v>
      </c>
      <c r="G48" s="48"/>
    </row>
    <row r="49" spans="1:7" ht="18.75" customHeight="1">
      <c r="A49" s="45">
        <v>45</v>
      </c>
      <c r="B49" s="46" t="s">
        <v>92</v>
      </c>
      <c r="C49" s="47" t="s">
        <v>93</v>
      </c>
      <c r="D49" s="46" t="s">
        <v>94</v>
      </c>
      <c r="E49" s="46" t="s">
        <v>184</v>
      </c>
      <c r="F49" s="46" t="s">
        <v>222</v>
      </c>
      <c r="G49" s="53"/>
    </row>
    <row r="50" spans="1:7" ht="18.75" customHeight="1">
      <c r="A50" s="45">
        <v>46</v>
      </c>
      <c r="B50" s="50" t="s">
        <v>581</v>
      </c>
      <c r="C50" s="51" t="s">
        <v>239</v>
      </c>
      <c r="D50" s="51" t="s">
        <v>582</v>
      </c>
      <c r="E50" s="52" t="s">
        <v>240</v>
      </c>
      <c r="F50" s="56" t="s">
        <v>223</v>
      </c>
      <c r="G50" s="48"/>
    </row>
    <row r="51" spans="1:7" ht="18.75" customHeight="1">
      <c r="A51" s="45">
        <v>47</v>
      </c>
      <c r="B51" s="57" t="s">
        <v>583</v>
      </c>
      <c r="C51" s="57" t="s">
        <v>584</v>
      </c>
      <c r="D51" s="57" t="s">
        <v>585</v>
      </c>
      <c r="E51" s="59" t="s">
        <v>586</v>
      </c>
      <c r="F51" s="57" t="s">
        <v>587</v>
      </c>
      <c r="G51" s="53"/>
    </row>
    <row r="52" spans="1:7" ht="18.75" customHeight="1">
      <c r="A52" s="45">
        <v>48</v>
      </c>
      <c r="B52" s="46" t="s">
        <v>84</v>
      </c>
      <c r="C52" s="47" t="s">
        <v>131</v>
      </c>
      <c r="D52" s="46" t="s">
        <v>85</v>
      </c>
      <c r="E52" s="46" t="s">
        <v>174</v>
      </c>
      <c r="F52" s="46" t="s">
        <v>222</v>
      </c>
      <c r="G52" s="53"/>
    </row>
    <row r="53" spans="1:7" ht="18.75" customHeight="1">
      <c r="A53" s="45">
        <v>49</v>
      </c>
      <c r="B53" s="46" t="s">
        <v>62</v>
      </c>
      <c r="C53" s="47" t="s">
        <v>63</v>
      </c>
      <c r="D53" s="46" t="s">
        <v>64</v>
      </c>
      <c r="E53" s="46" t="s">
        <v>300</v>
      </c>
      <c r="F53" s="46" t="s">
        <v>222</v>
      </c>
      <c r="G53" s="48"/>
    </row>
    <row r="54" spans="1:7" ht="18.75" customHeight="1">
      <c r="A54" s="45">
        <v>50</v>
      </c>
      <c r="B54" s="46" t="s">
        <v>98</v>
      </c>
      <c r="C54" s="47" t="s">
        <v>273</v>
      </c>
      <c r="D54" s="46" t="s">
        <v>99</v>
      </c>
      <c r="E54" s="46" t="s">
        <v>274</v>
      </c>
      <c r="F54" s="46" t="s">
        <v>222</v>
      </c>
      <c r="G54" s="53"/>
    </row>
    <row r="55" spans="1:7" ht="18.75" customHeight="1">
      <c r="A55" s="45">
        <v>51</v>
      </c>
      <c r="B55" s="46" t="s">
        <v>54</v>
      </c>
      <c r="C55" s="47" t="s">
        <v>55</v>
      </c>
      <c r="D55" s="46" t="s">
        <v>56</v>
      </c>
      <c r="E55" s="46" t="s">
        <v>278</v>
      </c>
      <c r="F55" s="46" t="s">
        <v>222</v>
      </c>
      <c r="G55" s="48"/>
    </row>
    <row r="56" spans="1:7" ht="18.75" customHeight="1">
      <c r="A56" s="45">
        <v>52</v>
      </c>
      <c r="B56" s="50" t="s">
        <v>588</v>
      </c>
      <c r="C56" s="51" t="s">
        <v>285</v>
      </c>
      <c r="D56" s="51" t="s">
        <v>589</v>
      </c>
      <c r="E56" s="52" t="s">
        <v>590</v>
      </c>
      <c r="F56" s="56" t="s">
        <v>223</v>
      </c>
      <c r="G56" s="48"/>
    </row>
    <row r="57" spans="1:7" ht="18.75" customHeight="1">
      <c r="A57" s="45">
        <v>53</v>
      </c>
      <c r="B57" s="46" t="s">
        <v>128</v>
      </c>
      <c r="C57" s="47" t="s">
        <v>129</v>
      </c>
      <c r="D57" s="46" t="s">
        <v>130</v>
      </c>
      <c r="E57" s="46" t="s">
        <v>172</v>
      </c>
      <c r="F57" s="46" t="s">
        <v>222</v>
      </c>
      <c r="G57" s="53"/>
    </row>
    <row r="58" spans="1:7" ht="18.75" customHeight="1">
      <c r="A58" s="45">
        <v>54</v>
      </c>
      <c r="B58" s="50" t="s">
        <v>591</v>
      </c>
      <c r="C58" s="51" t="s">
        <v>306</v>
      </c>
      <c r="D58" s="51" t="s">
        <v>592</v>
      </c>
      <c r="E58" s="52" t="s">
        <v>307</v>
      </c>
      <c r="F58" s="51" t="s">
        <v>223</v>
      </c>
      <c r="G58" s="53"/>
    </row>
    <row r="59" spans="1:7" ht="18.75" customHeight="1">
      <c r="A59" s="45">
        <v>55</v>
      </c>
      <c r="B59" s="50" t="s">
        <v>593</v>
      </c>
      <c r="C59" s="51" t="s">
        <v>594</v>
      </c>
      <c r="D59" s="51" t="s">
        <v>595</v>
      </c>
      <c r="E59" s="52" t="s">
        <v>596</v>
      </c>
      <c r="F59" s="56" t="s">
        <v>223</v>
      </c>
      <c r="G59" s="53"/>
    </row>
    <row r="60" spans="1:7" ht="18.75" customHeight="1">
      <c r="A60" s="45">
        <v>56</v>
      </c>
      <c r="B60" s="50" t="s">
        <v>597</v>
      </c>
      <c r="C60" s="51" t="s">
        <v>598</v>
      </c>
      <c r="D60" s="51" t="s">
        <v>599</v>
      </c>
      <c r="E60" s="52" t="s">
        <v>343</v>
      </c>
      <c r="F60" s="56" t="s">
        <v>223</v>
      </c>
      <c r="G60" s="48"/>
    </row>
    <row r="61" spans="1:7" ht="18.75" customHeight="1">
      <c r="A61" s="45">
        <v>57</v>
      </c>
      <c r="B61" s="69" t="s">
        <v>600</v>
      </c>
      <c r="C61" s="52" t="s">
        <v>601</v>
      </c>
      <c r="D61" s="52" t="s">
        <v>602</v>
      </c>
      <c r="E61" s="52" t="s">
        <v>603</v>
      </c>
      <c r="F61" s="56" t="s">
        <v>223</v>
      </c>
      <c r="G61" s="70"/>
    </row>
    <row r="62" spans="1:7" ht="18.75" customHeight="1">
      <c r="A62" s="45">
        <v>58</v>
      </c>
      <c r="B62" s="46" t="s">
        <v>51</v>
      </c>
      <c r="C62" s="47" t="s">
        <v>52</v>
      </c>
      <c r="D62" s="46" t="s">
        <v>53</v>
      </c>
      <c r="E62" s="46" t="s">
        <v>267</v>
      </c>
      <c r="F62" s="46" t="s">
        <v>222</v>
      </c>
      <c r="G62" s="53"/>
    </row>
    <row r="63" spans="1:7" ht="18.75" customHeight="1">
      <c r="A63" s="45">
        <v>59</v>
      </c>
      <c r="B63" s="50" t="s">
        <v>604</v>
      </c>
      <c r="C63" s="71" t="s">
        <v>275</v>
      </c>
      <c r="D63" s="71" t="s">
        <v>276</v>
      </c>
      <c r="E63" s="71" t="s">
        <v>277</v>
      </c>
      <c r="F63" s="56" t="s">
        <v>223</v>
      </c>
      <c r="G63" s="53"/>
    </row>
    <row r="64" spans="1:7" ht="18.75" customHeight="1">
      <c r="A64" s="45">
        <v>60</v>
      </c>
      <c r="B64" s="72" t="s">
        <v>605</v>
      </c>
      <c r="C64" s="73" t="s">
        <v>280</v>
      </c>
      <c r="D64" s="73" t="s">
        <v>281</v>
      </c>
      <c r="E64" s="74" t="s">
        <v>282</v>
      </c>
      <c r="F64" s="56" t="s">
        <v>223</v>
      </c>
      <c r="G64" s="53"/>
    </row>
    <row r="65" spans="1:7" ht="18.75" customHeight="1">
      <c r="A65" s="45">
        <v>61</v>
      </c>
      <c r="B65" s="46" t="s">
        <v>187</v>
      </c>
      <c r="C65" s="47" t="s">
        <v>188</v>
      </c>
      <c r="D65" s="46" t="s">
        <v>189</v>
      </c>
      <c r="E65" s="46" t="s">
        <v>190</v>
      </c>
      <c r="F65" s="46" t="s">
        <v>222</v>
      </c>
      <c r="G65" s="48"/>
    </row>
    <row r="66" spans="1:7" ht="18.75" customHeight="1">
      <c r="A66" s="45">
        <v>62</v>
      </c>
      <c r="B66" s="50" t="s">
        <v>606</v>
      </c>
      <c r="C66" s="51" t="s">
        <v>179</v>
      </c>
      <c r="D66" s="51" t="s">
        <v>303</v>
      </c>
      <c r="E66" s="51" t="s">
        <v>304</v>
      </c>
      <c r="F66" s="56" t="s">
        <v>223</v>
      </c>
      <c r="G66" s="53"/>
    </row>
    <row r="67" spans="1:7" ht="18.75" customHeight="1">
      <c r="A67" s="45">
        <v>63</v>
      </c>
      <c r="B67" s="50" t="s">
        <v>607</v>
      </c>
      <c r="C67" s="75" t="s">
        <v>294</v>
      </c>
      <c r="D67" s="75" t="s">
        <v>295</v>
      </c>
      <c r="E67" s="76" t="s">
        <v>296</v>
      </c>
      <c r="F67" s="56" t="s">
        <v>223</v>
      </c>
      <c r="G67" s="53"/>
    </row>
    <row r="68" spans="1:7" ht="18.75" customHeight="1">
      <c r="A68" s="45">
        <v>64</v>
      </c>
      <c r="B68" s="46" t="s">
        <v>48</v>
      </c>
      <c r="C68" s="47" t="s">
        <v>49</v>
      </c>
      <c r="D68" s="46" t="s">
        <v>50</v>
      </c>
      <c r="E68" s="46" t="s">
        <v>175</v>
      </c>
      <c r="F68" s="46" t="s">
        <v>222</v>
      </c>
      <c r="G68" s="53"/>
    </row>
    <row r="69" spans="1:7" ht="18.75" customHeight="1">
      <c r="A69" s="45">
        <v>65</v>
      </c>
      <c r="B69" s="50" t="s">
        <v>203</v>
      </c>
      <c r="C69" s="51" t="s">
        <v>608</v>
      </c>
      <c r="D69" s="51" t="s">
        <v>268</v>
      </c>
      <c r="E69" s="52" t="s">
        <v>609</v>
      </c>
      <c r="F69" s="56" t="s">
        <v>223</v>
      </c>
      <c r="G69" s="48"/>
    </row>
    <row r="70" spans="1:7" ht="18.75" customHeight="1">
      <c r="A70" s="45">
        <v>66</v>
      </c>
      <c r="B70" s="77" t="s">
        <v>610</v>
      </c>
      <c r="C70" s="56" t="s">
        <v>289</v>
      </c>
      <c r="D70" s="56" t="s">
        <v>290</v>
      </c>
      <c r="E70" s="78" t="s">
        <v>291</v>
      </c>
      <c r="F70" s="56" t="s">
        <v>223</v>
      </c>
      <c r="G70" s="48"/>
    </row>
    <row r="71" spans="1:7" ht="18.75" customHeight="1">
      <c r="A71" s="45">
        <v>67</v>
      </c>
      <c r="B71" s="46" t="s">
        <v>137</v>
      </c>
      <c r="C71" s="47" t="s">
        <v>138</v>
      </c>
      <c r="D71" s="46" t="s">
        <v>139</v>
      </c>
      <c r="E71" s="46" t="s">
        <v>330</v>
      </c>
      <c r="F71" s="46" t="s">
        <v>222</v>
      </c>
      <c r="G71" s="48"/>
    </row>
    <row r="72" spans="1:7" ht="18.75" customHeight="1">
      <c r="A72" s="45">
        <v>68</v>
      </c>
      <c r="B72" s="50" t="s">
        <v>611</v>
      </c>
      <c r="C72" s="51" t="s">
        <v>612</v>
      </c>
      <c r="D72" s="51" t="s">
        <v>613</v>
      </c>
      <c r="E72" s="79" t="s">
        <v>614</v>
      </c>
      <c r="F72" s="56" t="s">
        <v>223</v>
      </c>
      <c r="G72" s="48"/>
    </row>
    <row r="73" spans="1:7" ht="18.75" customHeight="1">
      <c r="A73" s="45">
        <v>69</v>
      </c>
      <c r="B73" s="50" t="s">
        <v>615</v>
      </c>
      <c r="C73" s="51" t="s">
        <v>283</v>
      </c>
      <c r="D73" s="51" t="s">
        <v>284</v>
      </c>
      <c r="E73" s="52" t="s">
        <v>616</v>
      </c>
      <c r="F73" s="56" t="s">
        <v>223</v>
      </c>
      <c r="G73" s="48"/>
    </row>
    <row r="74" spans="1:7" ht="18.75" customHeight="1">
      <c r="A74" s="45">
        <v>70</v>
      </c>
      <c r="B74" s="50" t="s">
        <v>617</v>
      </c>
      <c r="C74" s="80" t="s">
        <v>335</v>
      </c>
      <c r="D74" s="80" t="s">
        <v>336</v>
      </c>
      <c r="E74" s="81" t="s">
        <v>618</v>
      </c>
      <c r="F74" s="56" t="s">
        <v>223</v>
      </c>
      <c r="G74" s="48"/>
    </row>
    <row r="75" spans="1:7" ht="18.75" customHeight="1">
      <c r="A75" s="45">
        <v>71</v>
      </c>
      <c r="B75" s="46" t="s">
        <v>619</v>
      </c>
      <c r="C75" s="47" t="s">
        <v>620</v>
      </c>
      <c r="D75" s="46" t="s">
        <v>621</v>
      </c>
      <c r="E75" s="46" t="s">
        <v>622</v>
      </c>
      <c r="F75" s="46" t="s">
        <v>222</v>
      </c>
      <c r="G75" s="48"/>
    </row>
    <row r="76" spans="1:7" ht="18.75" customHeight="1">
      <c r="A76" s="45">
        <v>72</v>
      </c>
      <c r="B76" s="69" t="s">
        <v>623</v>
      </c>
      <c r="C76" s="52" t="s">
        <v>624</v>
      </c>
      <c r="D76" s="52" t="s">
        <v>132</v>
      </c>
      <c r="E76" s="52" t="s">
        <v>625</v>
      </c>
      <c r="F76" s="56" t="s">
        <v>223</v>
      </c>
      <c r="G76" s="53"/>
    </row>
    <row r="77" spans="1:7" ht="18.75" customHeight="1">
      <c r="A77" s="45">
        <v>73</v>
      </c>
      <c r="B77" s="46" t="s">
        <v>68</v>
      </c>
      <c r="C77" s="47" t="s">
        <v>626</v>
      </c>
      <c r="D77" s="46" t="s">
        <v>69</v>
      </c>
      <c r="E77" s="46" t="s">
        <v>178</v>
      </c>
      <c r="F77" s="46" t="s">
        <v>222</v>
      </c>
      <c r="G77" s="53"/>
    </row>
    <row r="78" spans="1:7" ht="18.75" customHeight="1">
      <c r="A78" s="45">
        <v>74</v>
      </c>
      <c r="B78" s="46" t="s">
        <v>73</v>
      </c>
      <c r="C78" s="47" t="s">
        <v>627</v>
      </c>
      <c r="D78" s="46" t="s">
        <v>74</v>
      </c>
      <c r="E78" s="46" t="s">
        <v>272</v>
      </c>
      <c r="F78" s="46" t="s">
        <v>222</v>
      </c>
      <c r="G78" s="48"/>
    </row>
    <row r="79" spans="1:7" ht="18.75" customHeight="1">
      <c r="A79" s="45">
        <v>75</v>
      </c>
      <c r="B79" s="46" t="s">
        <v>60</v>
      </c>
      <c r="C79" s="47" t="s">
        <v>308</v>
      </c>
      <c r="D79" s="46" t="s">
        <v>61</v>
      </c>
      <c r="E79" s="46" t="s">
        <v>171</v>
      </c>
      <c r="F79" s="46" t="s">
        <v>222</v>
      </c>
      <c r="G79" s="82"/>
    </row>
    <row r="80" spans="1:7" ht="18.75" customHeight="1">
      <c r="A80" s="45">
        <v>76</v>
      </c>
      <c r="B80" s="50" t="s">
        <v>628</v>
      </c>
      <c r="C80" s="51" t="s">
        <v>292</v>
      </c>
      <c r="D80" s="51" t="s">
        <v>185</v>
      </c>
      <c r="E80" s="52" t="s">
        <v>629</v>
      </c>
      <c r="F80" s="56" t="s">
        <v>223</v>
      </c>
      <c r="G80" s="48"/>
    </row>
    <row r="81" spans="1:7" ht="18.75" customHeight="1">
      <c r="A81" s="45">
        <v>77</v>
      </c>
      <c r="B81" s="50" t="s">
        <v>630</v>
      </c>
      <c r="C81" s="83" t="s">
        <v>76</v>
      </c>
      <c r="D81" s="83" t="s">
        <v>77</v>
      </c>
      <c r="E81" s="84" t="s">
        <v>362</v>
      </c>
      <c r="F81" s="56" t="s">
        <v>223</v>
      </c>
      <c r="G81" s="53"/>
    </row>
    <row r="82" spans="1:7" ht="18.75" customHeight="1">
      <c r="A82" s="45">
        <v>78</v>
      </c>
      <c r="B82" s="46" t="s">
        <v>180</v>
      </c>
      <c r="C82" s="47" t="s">
        <v>631</v>
      </c>
      <c r="D82" s="46" t="s">
        <v>181</v>
      </c>
      <c r="E82" s="46" t="s">
        <v>182</v>
      </c>
      <c r="F82" s="46" t="s">
        <v>222</v>
      </c>
      <c r="G82" s="53"/>
    </row>
    <row r="83" spans="1:7" ht="18.75" customHeight="1">
      <c r="A83" s="45">
        <v>79</v>
      </c>
      <c r="B83" s="85" t="s">
        <v>364</v>
      </c>
      <c r="C83" s="57" t="s">
        <v>632</v>
      </c>
      <c r="D83" s="85" t="s">
        <v>361</v>
      </c>
      <c r="E83" s="86" t="s">
        <v>633</v>
      </c>
      <c r="F83" s="85" t="s">
        <v>587</v>
      </c>
      <c r="G83" s="48"/>
    </row>
    <row r="84" spans="1:7" ht="18.75" customHeight="1">
      <c r="A84" s="45">
        <v>80</v>
      </c>
      <c r="B84" s="50" t="s">
        <v>634</v>
      </c>
      <c r="C84" s="51" t="s">
        <v>635</v>
      </c>
      <c r="D84" s="51" t="s">
        <v>293</v>
      </c>
      <c r="E84" s="87" t="s">
        <v>636</v>
      </c>
      <c r="F84" s="56" t="s">
        <v>223</v>
      </c>
      <c r="G84" s="48"/>
    </row>
    <row r="85" spans="1:7" ht="18.75" customHeight="1">
      <c r="A85" s="45">
        <v>81</v>
      </c>
      <c r="B85" s="50" t="s">
        <v>637</v>
      </c>
      <c r="C85" s="51" t="s">
        <v>638</v>
      </c>
      <c r="D85" s="51" t="s">
        <v>279</v>
      </c>
      <c r="E85" s="52" t="s">
        <v>639</v>
      </c>
      <c r="F85" s="56" t="s">
        <v>223</v>
      </c>
      <c r="G85" s="48"/>
    </row>
    <row r="86" spans="1:7" ht="18.75" customHeight="1">
      <c r="A86" s="45">
        <v>82</v>
      </c>
      <c r="B86" s="46" t="s">
        <v>640</v>
      </c>
      <c r="C86" s="47" t="s">
        <v>641</v>
      </c>
      <c r="D86" s="46" t="s">
        <v>70</v>
      </c>
      <c r="E86" s="46" t="s">
        <v>642</v>
      </c>
      <c r="F86" s="46" t="s">
        <v>222</v>
      </c>
      <c r="G86" s="53"/>
    </row>
    <row r="87" spans="1:7" ht="18.75" customHeight="1">
      <c r="A87" s="45">
        <v>83</v>
      </c>
      <c r="B87" s="50" t="s">
        <v>643</v>
      </c>
      <c r="C87" s="51" t="s">
        <v>301</v>
      </c>
      <c r="D87" s="51" t="s">
        <v>302</v>
      </c>
      <c r="E87" s="52" t="s">
        <v>644</v>
      </c>
      <c r="F87" s="56" t="s">
        <v>223</v>
      </c>
      <c r="G87" s="53"/>
    </row>
    <row r="88" spans="1:7" ht="18.75" customHeight="1">
      <c r="A88" s="45">
        <v>84</v>
      </c>
      <c r="B88" s="50" t="s">
        <v>645</v>
      </c>
      <c r="C88" s="88" t="s">
        <v>646</v>
      </c>
      <c r="D88" s="88" t="s">
        <v>647</v>
      </c>
      <c r="E88" s="89" t="s">
        <v>648</v>
      </c>
      <c r="F88" s="56" t="s">
        <v>223</v>
      </c>
      <c r="G88" s="53"/>
    </row>
    <row r="89" spans="1:7" ht="18.75" customHeight="1">
      <c r="A89" s="45">
        <v>85</v>
      </c>
      <c r="B89" s="50" t="s">
        <v>649</v>
      </c>
      <c r="C89" s="51" t="s">
        <v>650</v>
      </c>
      <c r="D89" s="51" t="s">
        <v>651</v>
      </c>
      <c r="E89" s="52" t="s">
        <v>652</v>
      </c>
      <c r="F89" s="56" t="s">
        <v>223</v>
      </c>
      <c r="G89" s="48"/>
    </row>
    <row r="90" spans="1:7" ht="18.75" customHeight="1">
      <c r="A90" s="45">
        <v>86</v>
      </c>
      <c r="B90" s="50" t="s">
        <v>653</v>
      </c>
      <c r="C90" s="51" t="s">
        <v>311</v>
      </c>
      <c r="D90" s="51" t="s">
        <v>654</v>
      </c>
      <c r="E90" s="52" t="s">
        <v>312</v>
      </c>
      <c r="F90" s="56" t="s">
        <v>223</v>
      </c>
      <c r="G90" s="53"/>
    </row>
    <row r="91" spans="1:7" ht="18.75" customHeight="1">
      <c r="A91" s="45">
        <v>87</v>
      </c>
      <c r="B91" s="46" t="s">
        <v>655</v>
      </c>
      <c r="C91" s="47" t="s">
        <v>656</v>
      </c>
      <c r="D91" s="46" t="s">
        <v>183</v>
      </c>
      <c r="E91" s="46" t="s">
        <v>327</v>
      </c>
      <c r="F91" s="46" t="s">
        <v>222</v>
      </c>
      <c r="G91" s="53"/>
    </row>
    <row r="92" spans="1:7" ht="18.75" customHeight="1">
      <c r="A92" s="45">
        <v>88</v>
      </c>
      <c r="B92" s="50" t="s">
        <v>657</v>
      </c>
      <c r="C92" s="51" t="s">
        <v>316</v>
      </c>
      <c r="D92" s="51" t="s">
        <v>317</v>
      </c>
      <c r="E92" s="52" t="s">
        <v>658</v>
      </c>
      <c r="F92" s="56" t="s">
        <v>223</v>
      </c>
      <c r="G92" s="53"/>
    </row>
    <row r="93" spans="1:7" ht="18.75" customHeight="1">
      <c r="A93" s="45">
        <v>89</v>
      </c>
      <c r="B93" s="50" t="s">
        <v>341</v>
      </c>
      <c r="C93" s="51" t="s">
        <v>659</v>
      </c>
      <c r="D93" s="51" t="s">
        <v>342</v>
      </c>
      <c r="E93" s="52" t="s">
        <v>660</v>
      </c>
      <c r="F93" s="56" t="s">
        <v>223</v>
      </c>
      <c r="G93" s="53"/>
    </row>
    <row r="94" spans="1:7" ht="18.75" customHeight="1">
      <c r="A94" s="45">
        <v>90</v>
      </c>
      <c r="B94" s="46" t="s">
        <v>81</v>
      </c>
      <c r="C94" s="47" t="s">
        <v>82</v>
      </c>
      <c r="D94" s="46" t="s">
        <v>83</v>
      </c>
      <c r="E94" s="46" t="s">
        <v>661</v>
      </c>
      <c r="F94" s="46" t="s">
        <v>222</v>
      </c>
      <c r="G94" s="53"/>
    </row>
    <row r="95" spans="1:7" ht="18.75" customHeight="1">
      <c r="A95" s="45">
        <v>91</v>
      </c>
      <c r="B95" s="46" t="s">
        <v>662</v>
      </c>
      <c r="C95" s="47" t="s">
        <v>309</v>
      </c>
      <c r="D95" s="46" t="s">
        <v>59</v>
      </c>
      <c r="E95" s="46" t="s">
        <v>663</v>
      </c>
      <c r="F95" s="46" t="s">
        <v>222</v>
      </c>
      <c r="G95" s="53"/>
    </row>
    <row r="96" spans="1:7" ht="18.75" customHeight="1">
      <c r="A96" s="45">
        <v>92</v>
      </c>
      <c r="B96" s="50" t="s">
        <v>331</v>
      </c>
      <c r="C96" s="51" t="s">
        <v>332</v>
      </c>
      <c r="D96" s="51" t="s">
        <v>333</v>
      </c>
      <c r="E96" s="52" t="s">
        <v>334</v>
      </c>
      <c r="F96" s="56" t="s">
        <v>223</v>
      </c>
      <c r="G96" s="53"/>
    </row>
    <row r="97" spans="1:7" ht="18.75" customHeight="1">
      <c r="A97" s="45">
        <v>93</v>
      </c>
      <c r="B97" s="50" t="s">
        <v>664</v>
      </c>
      <c r="C97" s="51" t="s">
        <v>665</v>
      </c>
      <c r="D97" s="51" t="s">
        <v>310</v>
      </c>
      <c r="E97" s="52" t="s">
        <v>666</v>
      </c>
      <c r="F97" s="56" t="s">
        <v>223</v>
      </c>
      <c r="G97" s="53"/>
    </row>
    <row r="98" spans="1:7" ht="18.75" customHeight="1">
      <c r="A98" s="45">
        <v>94</v>
      </c>
      <c r="B98" s="50" t="s">
        <v>667</v>
      </c>
      <c r="C98" s="51" t="s">
        <v>668</v>
      </c>
      <c r="D98" s="51" t="s">
        <v>669</v>
      </c>
      <c r="E98" s="51" t="s">
        <v>340</v>
      </c>
      <c r="F98" s="56" t="s">
        <v>223</v>
      </c>
      <c r="G98" s="48"/>
    </row>
    <row r="99" spans="1:7" ht="18.75" customHeight="1">
      <c r="A99" s="45">
        <v>95</v>
      </c>
      <c r="B99" s="50" t="s">
        <v>670</v>
      </c>
      <c r="C99" s="51" t="s">
        <v>671</v>
      </c>
      <c r="D99" s="51" t="s">
        <v>672</v>
      </c>
      <c r="E99" s="52" t="s">
        <v>673</v>
      </c>
      <c r="F99" s="56" t="s">
        <v>223</v>
      </c>
      <c r="G99" s="53"/>
    </row>
    <row r="100" spans="1:7" ht="18.75" customHeight="1">
      <c r="A100" s="45">
        <v>96</v>
      </c>
      <c r="B100" s="46" t="s">
        <v>78</v>
      </c>
      <c r="C100" s="47" t="s">
        <v>79</v>
      </c>
      <c r="D100" s="46" t="s">
        <v>80</v>
      </c>
      <c r="E100" s="46" t="s">
        <v>674</v>
      </c>
      <c r="F100" s="46" t="s">
        <v>222</v>
      </c>
      <c r="G100" s="53"/>
    </row>
    <row r="101" spans="1:7" ht="18.75" customHeight="1">
      <c r="A101" s="45">
        <v>97</v>
      </c>
      <c r="B101" s="50" t="s">
        <v>210</v>
      </c>
      <c r="C101" s="51" t="s">
        <v>324</v>
      </c>
      <c r="D101" s="51" t="s">
        <v>325</v>
      </c>
      <c r="E101" s="52" t="s">
        <v>326</v>
      </c>
      <c r="F101" s="52" t="s">
        <v>223</v>
      </c>
      <c r="G101" s="66"/>
    </row>
    <row r="102" spans="1:7" ht="18.75" customHeight="1">
      <c r="A102" s="45">
        <v>98</v>
      </c>
      <c r="B102" s="50" t="s">
        <v>675</v>
      </c>
      <c r="C102" s="51" t="s">
        <v>328</v>
      </c>
      <c r="D102" s="51" t="s">
        <v>329</v>
      </c>
      <c r="E102" s="52" t="s">
        <v>676</v>
      </c>
      <c r="F102" s="56" t="s">
        <v>223</v>
      </c>
      <c r="G102" s="53"/>
    </row>
    <row r="103" spans="1:7" ht="18.75" customHeight="1">
      <c r="A103" s="45">
        <v>99</v>
      </c>
      <c r="B103" s="50" t="s">
        <v>677</v>
      </c>
      <c r="C103" s="51" t="s">
        <v>349</v>
      </c>
      <c r="D103" s="51" t="s">
        <v>678</v>
      </c>
      <c r="E103" s="52" t="s">
        <v>679</v>
      </c>
      <c r="F103" s="56" t="s">
        <v>223</v>
      </c>
      <c r="G103" s="53"/>
    </row>
    <row r="104" spans="1:7" ht="18.75" customHeight="1">
      <c r="A104" s="45">
        <v>100</v>
      </c>
      <c r="B104" s="50" t="s">
        <v>75</v>
      </c>
      <c r="C104" s="90" t="s">
        <v>337</v>
      </c>
      <c r="D104" s="90" t="s">
        <v>338</v>
      </c>
      <c r="E104" s="90" t="s">
        <v>339</v>
      </c>
      <c r="F104" s="56" t="s">
        <v>223</v>
      </c>
      <c r="G104" s="48"/>
    </row>
    <row r="105" spans="1:7" ht="18.75" customHeight="1">
      <c r="A105" s="45">
        <v>101</v>
      </c>
      <c r="B105" s="50" t="s">
        <v>680</v>
      </c>
      <c r="C105" s="51" t="s">
        <v>344</v>
      </c>
      <c r="D105" s="51" t="s">
        <v>345</v>
      </c>
      <c r="E105" s="52" t="s">
        <v>346</v>
      </c>
      <c r="F105" s="56" t="s">
        <v>223</v>
      </c>
      <c r="G105" s="53"/>
    </row>
    <row r="106" spans="1:7" ht="18.75" customHeight="1">
      <c r="A106" s="45">
        <v>102</v>
      </c>
      <c r="B106" s="50" t="s">
        <v>681</v>
      </c>
      <c r="C106" s="91" t="s">
        <v>682</v>
      </c>
      <c r="D106" s="91" t="s">
        <v>683</v>
      </c>
      <c r="E106" s="92" t="s">
        <v>684</v>
      </c>
      <c r="F106" s="91" t="s">
        <v>223</v>
      </c>
      <c r="G106" s="70"/>
    </row>
    <row r="107" spans="1:7" ht="18.75" customHeight="1">
      <c r="A107" s="45">
        <v>103</v>
      </c>
      <c r="B107" s="46" t="s">
        <v>87</v>
      </c>
      <c r="C107" s="47" t="s">
        <v>88</v>
      </c>
      <c r="D107" s="46" t="s">
        <v>89</v>
      </c>
      <c r="E107" s="46" t="s">
        <v>350</v>
      </c>
      <c r="F107" s="46" t="s">
        <v>222</v>
      </c>
      <c r="G107" s="53"/>
    </row>
    <row r="108" spans="1:7" ht="18.75" customHeight="1">
      <c r="A108" s="45">
        <v>104</v>
      </c>
      <c r="B108" s="46" t="s">
        <v>90</v>
      </c>
      <c r="C108" s="47" t="s">
        <v>685</v>
      </c>
      <c r="D108" s="46" t="s">
        <v>91</v>
      </c>
      <c r="E108" s="46" t="s">
        <v>186</v>
      </c>
      <c r="F108" s="46" t="s">
        <v>222</v>
      </c>
      <c r="G108" s="53"/>
    </row>
    <row r="109" spans="1:7" ht="18.75" customHeight="1">
      <c r="A109" s="45">
        <v>105</v>
      </c>
      <c r="B109" s="50" t="s">
        <v>351</v>
      </c>
      <c r="C109" s="51" t="s">
        <v>352</v>
      </c>
      <c r="D109" s="51" t="s">
        <v>686</v>
      </c>
      <c r="E109" s="52" t="s">
        <v>687</v>
      </c>
      <c r="F109" s="56" t="s">
        <v>223</v>
      </c>
      <c r="G109" s="48"/>
    </row>
    <row r="110" spans="1:7" ht="18.75" customHeight="1">
      <c r="A110" s="45">
        <v>106</v>
      </c>
      <c r="B110" s="50" t="s">
        <v>688</v>
      </c>
      <c r="C110" s="51" t="s">
        <v>136</v>
      </c>
      <c r="D110" s="51" t="s">
        <v>353</v>
      </c>
      <c r="E110" s="52" t="s">
        <v>354</v>
      </c>
      <c r="F110" s="56" t="s">
        <v>223</v>
      </c>
      <c r="G110" s="53"/>
    </row>
    <row r="111" spans="1:7" ht="18.75" customHeight="1">
      <c r="A111" s="45">
        <v>107</v>
      </c>
      <c r="B111" s="46" t="s">
        <v>95</v>
      </c>
      <c r="C111" s="47" t="s">
        <v>96</v>
      </c>
      <c r="D111" s="46" t="s">
        <v>97</v>
      </c>
      <c r="E111" s="46" t="s">
        <v>194</v>
      </c>
      <c r="F111" s="46" t="s">
        <v>222</v>
      </c>
      <c r="G111" s="66"/>
    </row>
    <row r="112" spans="1:7" ht="18.75" customHeight="1">
      <c r="A112" s="45">
        <v>108</v>
      </c>
      <c r="B112" s="50" t="s">
        <v>689</v>
      </c>
      <c r="C112" s="51" t="s">
        <v>690</v>
      </c>
      <c r="D112" s="51" t="s">
        <v>691</v>
      </c>
      <c r="E112" s="52" t="s">
        <v>692</v>
      </c>
      <c r="F112" s="56" t="s">
        <v>223</v>
      </c>
      <c r="G112" s="53"/>
    </row>
    <row r="113" spans="1:7" ht="18.75" customHeight="1">
      <c r="A113" s="45">
        <v>109</v>
      </c>
      <c r="B113" s="50" t="s">
        <v>693</v>
      </c>
      <c r="C113" s="51" t="s">
        <v>694</v>
      </c>
      <c r="D113" s="51" t="s">
        <v>695</v>
      </c>
      <c r="E113" s="52" t="s">
        <v>696</v>
      </c>
      <c r="F113" s="56" t="s">
        <v>223</v>
      </c>
      <c r="G113" s="48"/>
    </row>
    <row r="114" spans="1:7" ht="18.75" customHeight="1">
      <c r="A114" s="45">
        <v>110</v>
      </c>
      <c r="B114" s="46" t="s">
        <v>144</v>
      </c>
      <c r="C114" s="47" t="s">
        <v>145</v>
      </c>
      <c r="D114" s="46" t="s">
        <v>146</v>
      </c>
      <c r="E114" s="46" t="s">
        <v>697</v>
      </c>
      <c r="F114" s="46" t="s">
        <v>222</v>
      </c>
      <c r="G114" s="53"/>
    </row>
    <row r="115" spans="1:7" ht="18.75" customHeight="1">
      <c r="A115" s="45">
        <v>111</v>
      </c>
      <c r="B115" s="50" t="s">
        <v>698</v>
      </c>
      <c r="C115" s="93" t="s">
        <v>699</v>
      </c>
      <c r="D115" s="93" t="s">
        <v>700</v>
      </c>
      <c r="E115" s="94" t="s">
        <v>701</v>
      </c>
      <c r="F115" s="56" t="s">
        <v>223</v>
      </c>
      <c r="G115" s="53"/>
    </row>
    <row r="116" spans="1:7" ht="17.25" thickBot="1">
      <c r="A116" s="95">
        <v>112</v>
      </c>
      <c r="B116" s="96" t="s">
        <v>702</v>
      </c>
      <c r="C116" s="97" t="s">
        <v>355</v>
      </c>
      <c r="D116" s="97" t="s">
        <v>356</v>
      </c>
      <c r="E116" s="98" t="s">
        <v>357</v>
      </c>
      <c r="F116" s="99" t="s">
        <v>223</v>
      </c>
      <c r="G116" s="100"/>
    </row>
    <row r="117" spans="1:7" ht="17.25" thickTop="1">
      <c r="A117" s="101"/>
      <c r="B117" s="102"/>
      <c r="C117" s="103"/>
      <c r="D117" s="103"/>
      <c r="E117" s="103"/>
      <c r="F117" s="103"/>
      <c r="G117" s="102"/>
    </row>
    <row r="118" spans="1:7" ht="17.25" thickBot="1">
      <c r="A118" s="104" t="s">
        <v>703</v>
      </c>
      <c r="B118" s="105"/>
      <c r="C118" s="106"/>
      <c r="D118" s="106"/>
      <c r="E118" s="106"/>
      <c r="F118" s="106"/>
      <c r="G118" s="107"/>
    </row>
    <row r="119" spans="1:7" ht="18.75" customHeight="1" thickTop="1">
      <c r="A119" s="108">
        <v>1</v>
      </c>
      <c r="B119" s="109" t="s">
        <v>12</v>
      </c>
      <c r="C119" s="110" t="s">
        <v>125</v>
      </c>
      <c r="D119" s="111" t="s">
        <v>13</v>
      </c>
      <c r="E119" s="111" t="s">
        <v>704</v>
      </c>
      <c r="F119" s="112" t="s">
        <v>147</v>
      </c>
      <c r="G119" s="113" t="s">
        <v>705</v>
      </c>
    </row>
    <row r="120" spans="1:7" ht="18.75" customHeight="1">
      <c r="A120" s="114">
        <v>2</v>
      </c>
      <c r="B120" s="57" t="s">
        <v>200</v>
      </c>
      <c r="C120" s="57" t="s">
        <v>264</v>
      </c>
      <c r="D120" s="57" t="s">
        <v>265</v>
      </c>
      <c r="E120" s="59" t="s">
        <v>266</v>
      </c>
      <c r="F120" s="85" t="s">
        <v>363</v>
      </c>
      <c r="G120" s="115" t="s">
        <v>706</v>
      </c>
    </row>
    <row r="121" spans="1:7" ht="18.75" customHeight="1">
      <c r="A121" s="114">
        <v>3</v>
      </c>
      <c r="B121" s="57" t="s">
        <v>199</v>
      </c>
      <c r="C121" s="57" t="s">
        <v>269</v>
      </c>
      <c r="D121" s="57" t="s">
        <v>270</v>
      </c>
      <c r="E121" s="59" t="s">
        <v>271</v>
      </c>
      <c r="F121" s="85" t="s">
        <v>363</v>
      </c>
      <c r="G121" s="115" t="s">
        <v>707</v>
      </c>
    </row>
    <row r="122" spans="1:7">
      <c r="A122" s="114">
        <v>4</v>
      </c>
      <c r="B122" s="57" t="s">
        <v>205</v>
      </c>
      <c r="C122" s="57" t="s">
        <v>286</v>
      </c>
      <c r="D122" s="57" t="s">
        <v>287</v>
      </c>
      <c r="E122" s="59" t="s">
        <v>288</v>
      </c>
      <c r="F122" s="85" t="s">
        <v>363</v>
      </c>
      <c r="G122" s="115" t="s">
        <v>708</v>
      </c>
    </row>
    <row r="123" spans="1:7" ht="18.75" customHeight="1">
      <c r="A123" s="114">
        <v>5</v>
      </c>
      <c r="B123" s="57" t="s">
        <v>202</v>
      </c>
      <c r="C123" s="57" t="s">
        <v>297</v>
      </c>
      <c r="D123" s="57" t="s">
        <v>298</v>
      </c>
      <c r="E123" s="59" t="s">
        <v>299</v>
      </c>
      <c r="F123" s="85" t="s">
        <v>363</v>
      </c>
      <c r="G123" s="116" t="s">
        <v>709</v>
      </c>
    </row>
    <row r="124" spans="1:7" ht="18.75" customHeight="1">
      <c r="A124" s="114">
        <v>6</v>
      </c>
      <c r="B124" s="57" t="s">
        <v>207</v>
      </c>
      <c r="C124" s="57" t="s">
        <v>313</v>
      </c>
      <c r="D124" s="57" t="s">
        <v>314</v>
      </c>
      <c r="E124" s="59" t="s">
        <v>315</v>
      </c>
      <c r="F124" s="85" t="s">
        <v>363</v>
      </c>
      <c r="G124" s="115" t="s">
        <v>710</v>
      </c>
    </row>
    <row r="125" spans="1:7">
      <c r="A125" s="114">
        <v>7</v>
      </c>
      <c r="B125" s="57" t="s">
        <v>385</v>
      </c>
      <c r="C125" s="57" t="s">
        <v>134</v>
      </c>
      <c r="D125" s="57" t="s">
        <v>135</v>
      </c>
      <c r="E125" s="59" t="s">
        <v>318</v>
      </c>
      <c r="F125" s="85" t="s">
        <v>363</v>
      </c>
      <c r="G125" s="115" t="s">
        <v>711</v>
      </c>
    </row>
    <row r="126" spans="1:7" ht="18.75" customHeight="1">
      <c r="A126" s="114">
        <v>8</v>
      </c>
      <c r="B126" s="57" t="s">
        <v>386</v>
      </c>
      <c r="C126" s="57" t="s">
        <v>319</v>
      </c>
      <c r="D126" s="57" t="s">
        <v>320</v>
      </c>
      <c r="E126" s="59" t="s">
        <v>321</v>
      </c>
      <c r="F126" s="85" t="s">
        <v>363</v>
      </c>
      <c r="G126" s="117" t="s">
        <v>712</v>
      </c>
    </row>
    <row r="127" spans="1:7" ht="18.75" customHeight="1">
      <c r="A127" s="114">
        <v>9</v>
      </c>
      <c r="B127" s="118" t="s">
        <v>142</v>
      </c>
      <c r="C127" s="65" t="s">
        <v>322</v>
      </c>
      <c r="D127" s="64" t="s">
        <v>143</v>
      </c>
      <c r="E127" s="64" t="s">
        <v>323</v>
      </c>
      <c r="F127" s="85" t="s">
        <v>147</v>
      </c>
      <c r="G127" s="117" t="s">
        <v>713</v>
      </c>
    </row>
    <row r="128" spans="1:7" ht="18.75" customHeight="1" thickBot="1">
      <c r="A128" s="119">
        <v>10</v>
      </c>
      <c r="B128" s="120" t="s">
        <v>388</v>
      </c>
      <c r="C128" s="120" t="s">
        <v>133</v>
      </c>
      <c r="D128" s="120" t="s">
        <v>347</v>
      </c>
      <c r="E128" s="121" t="s">
        <v>348</v>
      </c>
      <c r="F128" s="122" t="s">
        <v>363</v>
      </c>
      <c r="G128" s="123" t="s">
        <v>712</v>
      </c>
    </row>
    <row r="129" spans="1:7" ht="17.25" thickTop="1">
      <c r="A129" s="42"/>
      <c r="B129" s="124"/>
      <c r="C129" s="124"/>
      <c r="D129" s="124"/>
      <c r="E129" s="125"/>
      <c r="F129" s="126"/>
      <c r="G129" s="127"/>
    </row>
    <row r="130" spans="1:7" ht="17.25" thickBot="1">
      <c r="A130" s="104" t="s">
        <v>714</v>
      </c>
      <c r="B130" s="105"/>
      <c r="C130" s="106"/>
      <c r="D130" s="106"/>
      <c r="E130" s="106"/>
      <c r="F130" s="106"/>
      <c r="G130" s="107"/>
    </row>
    <row r="131" spans="1:7" ht="15.75" customHeight="1" thickTop="1">
      <c r="A131" s="128">
        <v>1</v>
      </c>
      <c r="B131" s="129" t="s">
        <v>715</v>
      </c>
      <c r="C131" s="129" t="s">
        <v>560</v>
      </c>
      <c r="D131" s="130" t="s">
        <v>561</v>
      </c>
      <c r="E131" s="131" t="s">
        <v>562</v>
      </c>
      <c r="F131" s="129" t="s">
        <v>587</v>
      </c>
      <c r="G131" s="132" t="s">
        <v>716</v>
      </c>
    </row>
    <row r="132" spans="1:7">
      <c r="A132" s="85">
        <v>2</v>
      </c>
      <c r="B132" s="57" t="s">
        <v>583</v>
      </c>
      <c r="C132" s="57" t="s">
        <v>584</v>
      </c>
      <c r="D132" s="57" t="s">
        <v>585</v>
      </c>
      <c r="E132" s="59" t="s">
        <v>586</v>
      </c>
      <c r="F132" s="57" t="s">
        <v>587</v>
      </c>
      <c r="G132" s="133" t="s">
        <v>717</v>
      </c>
    </row>
    <row r="133" spans="1:7">
      <c r="A133" s="85">
        <v>3</v>
      </c>
      <c r="B133" s="50" t="s">
        <v>593</v>
      </c>
      <c r="C133" s="50" t="s">
        <v>718</v>
      </c>
      <c r="D133" s="50" t="s">
        <v>595</v>
      </c>
      <c r="E133" s="69" t="s">
        <v>596</v>
      </c>
      <c r="F133" s="77" t="s">
        <v>223</v>
      </c>
      <c r="G133" s="117">
        <v>45020</v>
      </c>
    </row>
    <row r="134" spans="1:7">
      <c r="A134" s="85">
        <v>4</v>
      </c>
      <c r="B134" s="69" t="s">
        <v>600</v>
      </c>
      <c r="C134" s="69" t="s">
        <v>601</v>
      </c>
      <c r="D134" s="69" t="s">
        <v>602</v>
      </c>
      <c r="E134" s="69" t="s">
        <v>603</v>
      </c>
      <c r="F134" s="77" t="s">
        <v>223</v>
      </c>
      <c r="G134" s="134">
        <v>44979</v>
      </c>
    </row>
    <row r="135" spans="1:7">
      <c r="A135" s="85">
        <v>5</v>
      </c>
      <c r="B135" s="46" t="s">
        <v>719</v>
      </c>
      <c r="C135" s="47" t="s">
        <v>620</v>
      </c>
      <c r="D135" s="46" t="s">
        <v>621</v>
      </c>
      <c r="E135" s="46" t="s">
        <v>622</v>
      </c>
      <c r="F135" s="46" t="s">
        <v>222</v>
      </c>
      <c r="G135" s="135" t="s">
        <v>720</v>
      </c>
    </row>
    <row r="136" spans="1:7">
      <c r="A136" s="85">
        <v>6</v>
      </c>
      <c r="B136" s="50" t="s">
        <v>645</v>
      </c>
      <c r="C136" s="136" t="s">
        <v>646</v>
      </c>
      <c r="D136" s="136" t="s">
        <v>647</v>
      </c>
      <c r="E136" s="137" t="s">
        <v>648</v>
      </c>
      <c r="F136" s="77" t="s">
        <v>223</v>
      </c>
      <c r="G136" s="138">
        <v>45050</v>
      </c>
    </row>
    <row r="137" spans="1:7">
      <c r="A137" s="85">
        <v>7</v>
      </c>
      <c r="B137" s="50" t="s">
        <v>649</v>
      </c>
      <c r="C137" s="50" t="s">
        <v>650</v>
      </c>
      <c r="D137" s="50" t="s">
        <v>651</v>
      </c>
      <c r="E137" s="69" t="s">
        <v>652</v>
      </c>
      <c r="F137" s="77" t="s">
        <v>223</v>
      </c>
      <c r="G137" s="117">
        <v>44965</v>
      </c>
    </row>
    <row r="138" spans="1:7" ht="18.75" customHeight="1">
      <c r="A138" s="85">
        <v>8</v>
      </c>
      <c r="B138" s="50" t="s">
        <v>681</v>
      </c>
      <c r="C138" s="139" t="s">
        <v>682</v>
      </c>
      <c r="D138" s="139" t="s">
        <v>683</v>
      </c>
      <c r="E138" s="140" t="s">
        <v>684</v>
      </c>
      <c r="F138" s="139" t="s">
        <v>223</v>
      </c>
      <c r="G138" s="141" t="s">
        <v>721</v>
      </c>
    </row>
    <row r="139" spans="1:7" ht="18.75" customHeight="1">
      <c r="A139" s="85">
        <v>9</v>
      </c>
      <c r="B139" s="50" t="s">
        <v>689</v>
      </c>
      <c r="C139" s="50" t="s">
        <v>690</v>
      </c>
      <c r="D139" s="50" t="s">
        <v>691</v>
      </c>
      <c r="E139" s="69" t="s">
        <v>692</v>
      </c>
      <c r="F139" s="77" t="s">
        <v>223</v>
      </c>
      <c r="G139" s="117" t="s">
        <v>722</v>
      </c>
    </row>
    <row r="140" spans="1:7" ht="18.75" customHeight="1">
      <c r="A140" s="85">
        <v>10</v>
      </c>
      <c r="B140" s="50" t="s">
        <v>693</v>
      </c>
      <c r="C140" s="50" t="s">
        <v>694</v>
      </c>
      <c r="D140" s="50" t="s">
        <v>695</v>
      </c>
      <c r="E140" s="69" t="s">
        <v>696</v>
      </c>
      <c r="F140" s="77" t="s">
        <v>223</v>
      </c>
      <c r="G140" s="117" t="s">
        <v>723</v>
      </c>
    </row>
    <row r="141" spans="1:7" ht="17.25" thickBot="1">
      <c r="A141" s="122">
        <v>11</v>
      </c>
      <c r="B141" s="96" t="s">
        <v>698</v>
      </c>
      <c r="C141" s="142" t="s">
        <v>699</v>
      </c>
      <c r="D141" s="142" t="s">
        <v>700</v>
      </c>
      <c r="E141" s="143" t="s">
        <v>701</v>
      </c>
      <c r="F141" s="144" t="s">
        <v>223</v>
      </c>
      <c r="G141" s="145">
        <v>45282</v>
      </c>
    </row>
    <row r="142" spans="1:7" ht="18.75" customHeight="1" thickTop="1"/>
    <row r="143" spans="1:7" ht="18.75" customHeight="1"/>
  </sheetData>
  <mergeCells count="4">
    <mergeCell ref="A1:B1"/>
    <mergeCell ref="A2:G2"/>
    <mergeCell ref="A3:B3"/>
    <mergeCell ref="A4:E4"/>
  </mergeCells>
  <phoneticPr fontId="4" type="noConversion"/>
  <conditionalFormatting sqref="C6">
    <cfRule type="cellIs" dxfId="11" priority="1" operator="equal">
      <formula>"5'입력서식(최초)'!A3"</formula>
    </cfRule>
    <cfRule type="cellIs" dxfId="10" priority="2" operator="equal">
      <formula>529065000000</formula>
    </cfRule>
  </conditionalFormatting>
  <pageMargins left="0.7" right="0.7" top="0.75" bottom="0.75" header="0.3" footer="0.3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0004-EA0D-44C6-AB27-EE9B596D9D4F}">
  <sheetPr>
    <tabColor theme="8"/>
    <pageSetUpPr fitToPage="1"/>
  </sheetPr>
  <dimension ref="A1:M144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A127" sqref="A127"/>
    </sheetView>
  </sheetViews>
  <sheetFormatPr defaultRowHeight="16.5"/>
  <cols>
    <col min="1" max="1" width="4.25" customWidth="1"/>
    <col min="2" max="2" width="25.875" customWidth="1"/>
    <col min="3" max="3" width="18.875" customWidth="1"/>
    <col min="4" max="5" width="18.875" style="191" customWidth="1"/>
    <col min="6" max="6" width="52.125" style="12" customWidth="1"/>
    <col min="8" max="8" width="14.625" bestFit="1" customWidth="1"/>
    <col min="9" max="9" width="18.375" bestFit="1" customWidth="1"/>
    <col min="10" max="10" width="23.5" customWidth="1"/>
    <col min="11" max="11" width="22.75" customWidth="1"/>
    <col min="12" max="12" width="9.25" bestFit="1" customWidth="1"/>
    <col min="13" max="13" width="11.125" bestFit="1" customWidth="1"/>
  </cols>
  <sheetData>
    <row r="1" spans="1:13">
      <c r="A1" s="43" t="s">
        <v>724</v>
      </c>
      <c r="B1" s="146"/>
      <c r="C1" s="147"/>
      <c r="D1" s="34"/>
      <c r="E1" s="34"/>
      <c r="F1" s="8"/>
    </row>
    <row r="2" spans="1:13" ht="25.5" customHeight="1">
      <c r="A2" s="516" t="s">
        <v>725</v>
      </c>
      <c r="B2" s="516"/>
      <c r="C2" s="516"/>
      <c r="D2" s="516"/>
      <c r="E2" s="516"/>
      <c r="F2" s="516"/>
    </row>
    <row r="3" spans="1:13" ht="14.25" customHeight="1" thickBot="1">
      <c r="A3" s="44"/>
      <c r="B3" s="44"/>
      <c r="C3" s="44"/>
      <c r="D3" s="44"/>
      <c r="E3" s="44"/>
      <c r="F3" s="25" t="s">
        <v>367</v>
      </c>
    </row>
    <row r="4" spans="1:13" ht="18" thickTop="1" thickBot="1">
      <c r="A4" s="517" t="s">
        <v>368</v>
      </c>
      <c r="B4" s="518"/>
      <c r="C4" s="148" t="s">
        <v>726</v>
      </c>
      <c r="D4" s="148" t="s">
        <v>369</v>
      </c>
      <c r="E4" s="149" t="s">
        <v>370</v>
      </c>
      <c r="F4" s="150" t="s">
        <v>371</v>
      </c>
    </row>
    <row r="5" spans="1:13" ht="14.25" customHeight="1" thickTop="1">
      <c r="A5" s="151">
        <v>1</v>
      </c>
      <c r="B5" s="109" t="s">
        <v>0</v>
      </c>
      <c r="C5" s="152">
        <f>'[1]직판+특판(2023)'!X3</f>
        <v>1239722793745</v>
      </c>
      <c r="D5" s="153">
        <v>1337171668398</v>
      </c>
      <c r="E5" s="154">
        <f>C5-D5</f>
        <v>-97448874653</v>
      </c>
      <c r="F5" s="155"/>
      <c r="H5" s="9"/>
      <c r="I5" s="10"/>
      <c r="J5" s="10"/>
      <c r="K5" s="11"/>
      <c r="L5" s="11"/>
      <c r="M5" s="11"/>
    </row>
    <row r="6" spans="1:13" ht="14.25" customHeight="1">
      <c r="A6" s="156">
        <v>2</v>
      </c>
      <c r="B6" s="50" t="s">
        <v>372</v>
      </c>
      <c r="C6" s="157">
        <f>'[1]직판+특판(2023)'!X4</f>
        <v>912239950066</v>
      </c>
      <c r="D6" s="158">
        <f>VLOOKUP(B6,'[1]총매출액(2022)'!$B$6:$D$125,2,FALSE)</f>
        <v>1043109912719</v>
      </c>
      <c r="E6" s="159">
        <f>C6-D6</f>
        <v>-130869962653</v>
      </c>
      <c r="F6" s="53"/>
      <c r="H6" s="9"/>
      <c r="K6" s="11"/>
      <c r="L6" s="11"/>
      <c r="M6" s="11"/>
    </row>
    <row r="7" spans="1:13" ht="14.25" customHeight="1">
      <c r="A7" s="156">
        <v>3</v>
      </c>
      <c r="B7" s="54" t="s">
        <v>727</v>
      </c>
      <c r="C7" s="157">
        <f>'[1]직판+특판(2023)'!X5</f>
        <v>576454773717</v>
      </c>
      <c r="D7" s="158">
        <f>VLOOKUP(B7,'[1]총매출액(2022)'!$B$6:$D$125,2,FALSE)</f>
        <v>557721788163</v>
      </c>
      <c r="E7" s="159">
        <f t="shared" ref="E7:E70" si="0">C7-D7</f>
        <v>18732985554</v>
      </c>
      <c r="F7" s="48"/>
      <c r="H7" s="9"/>
      <c r="K7" s="11"/>
      <c r="L7" s="11"/>
      <c r="M7" s="11"/>
    </row>
    <row r="8" spans="1:13" ht="14.25" customHeight="1">
      <c r="A8" s="156">
        <v>4</v>
      </c>
      <c r="B8" s="118" t="s">
        <v>2</v>
      </c>
      <c r="C8" s="157">
        <f>'[1]직판+특판(2023)'!X6</f>
        <v>348448726718</v>
      </c>
      <c r="D8" s="158">
        <f>VLOOKUP(B8,'[1]총매출액(2022)'!$B$6:$D$125,2,FALSE)</f>
        <v>391411874659</v>
      </c>
      <c r="E8" s="159">
        <f t="shared" si="0"/>
        <v>-42963147941</v>
      </c>
      <c r="F8" s="53"/>
      <c r="H8" s="9"/>
      <c r="K8" s="11"/>
      <c r="L8" s="11"/>
      <c r="M8" s="11"/>
    </row>
    <row r="9" spans="1:13" ht="14.25" customHeight="1">
      <c r="A9" s="156">
        <v>5</v>
      </c>
      <c r="B9" s="46" t="s">
        <v>4</v>
      </c>
      <c r="C9" s="157">
        <f>'[1]직판+특판(2023)'!X7</f>
        <v>240830523218</v>
      </c>
      <c r="D9" s="158">
        <f>VLOOKUP(B9,'[1]총매출액(2022)'!$B$6:$D$125,2,FALSE)</f>
        <v>300109367307</v>
      </c>
      <c r="E9" s="159">
        <f t="shared" si="0"/>
        <v>-59278844089</v>
      </c>
      <c r="F9" s="48"/>
      <c r="H9" s="9"/>
      <c r="K9" s="11"/>
      <c r="L9" s="11"/>
      <c r="M9" s="11"/>
    </row>
    <row r="10" spans="1:13" ht="14.25" customHeight="1">
      <c r="A10" s="156">
        <v>6</v>
      </c>
      <c r="B10" s="46" t="s">
        <v>7</v>
      </c>
      <c r="C10" s="157">
        <f>'[1]직판+특판(2023)'!X8</f>
        <v>195928016398</v>
      </c>
      <c r="D10" s="158">
        <f>VLOOKUP(B10,'[1]총매출액(2022)'!$B$6:$D$125,2,FALSE)</f>
        <v>207439047035</v>
      </c>
      <c r="E10" s="159">
        <f t="shared" si="0"/>
        <v>-11511030637</v>
      </c>
      <c r="F10" s="48"/>
      <c r="H10" s="9"/>
      <c r="K10" s="11"/>
      <c r="L10" s="11"/>
      <c r="M10" s="11"/>
    </row>
    <row r="11" spans="1:13" ht="14.25" customHeight="1">
      <c r="A11" s="156">
        <v>7</v>
      </c>
      <c r="B11" s="46" t="s">
        <v>9</v>
      </c>
      <c r="C11" s="157">
        <f>'[1]직판+특판(2023)'!X9</f>
        <v>145541200262</v>
      </c>
      <c r="D11" s="158">
        <f>VLOOKUP(B11,'[1]총매출액(2022)'!$B$6:$D$125,2,FALSE)</f>
        <v>151954691206</v>
      </c>
      <c r="E11" s="159">
        <f t="shared" si="0"/>
        <v>-6413490944</v>
      </c>
      <c r="F11" s="48"/>
      <c r="H11" s="9"/>
      <c r="J11" s="10"/>
      <c r="K11" s="11"/>
      <c r="L11" s="11"/>
      <c r="M11" s="11"/>
    </row>
    <row r="12" spans="1:13" ht="14.25" customHeight="1">
      <c r="A12" s="156">
        <v>8</v>
      </c>
      <c r="B12" s="46" t="s">
        <v>373</v>
      </c>
      <c r="C12" s="157">
        <f>'[1]직판+특판(2023)'!X10</f>
        <v>79401680659</v>
      </c>
      <c r="D12" s="158">
        <f>VLOOKUP(B12,'[1]총매출액(2022)'!$B$6:$D$125,2,FALSE)</f>
        <v>81445214928</v>
      </c>
      <c r="E12" s="159">
        <f t="shared" si="0"/>
        <v>-2043534269</v>
      </c>
      <c r="F12" s="48"/>
      <c r="H12" s="9"/>
      <c r="K12" s="11"/>
      <c r="L12" s="11"/>
      <c r="M12" s="11"/>
    </row>
    <row r="13" spans="1:13" ht="14.25" customHeight="1">
      <c r="A13" s="156">
        <v>9</v>
      </c>
      <c r="B13" s="46" t="s">
        <v>14</v>
      </c>
      <c r="C13" s="157">
        <f>'[1]직판+특판(2023)'!X11</f>
        <v>72575076441</v>
      </c>
      <c r="D13" s="158">
        <f>VLOOKUP(B13,'[1]총매출액(2022)'!$B$6:$D$125,2,FALSE)</f>
        <v>78554295082</v>
      </c>
      <c r="E13" s="159">
        <f t="shared" si="0"/>
        <v>-5979218641</v>
      </c>
      <c r="F13" s="48"/>
      <c r="H13" s="9"/>
      <c r="K13" s="11"/>
      <c r="L13" s="11"/>
      <c r="M13" s="11"/>
    </row>
    <row r="14" spans="1:13" ht="14.25" customHeight="1">
      <c r="A14" s="156">
        <v>10</v>
      </c>
      <c r="B14" s="46" t="s">
        <v>728</v>
      </c>
      <c r="C14" s="157">
        <f>'[1]직판+특판(2023)'!X12</f>
        <v>67579018772</v>
      </c>
      <c r="D14" s="158">
        <f>VLOOKUP(B14,'[1]총매출액(2022)'!$B$6:$D$125,2,FALSE)</f>
        <v>54100624527</v>
      </c>
      <c r="E14" s="159">
        <f t="shared" si="0"/>
        <v>13478394245</v>
      </c>
      <c r="F14" s="48"/>
      <c r="H14" s="9"/>
      <c r="K14" s="11"/>
      <c r="L14" s="11"/>
      <c r="M14" s="11"/>
    </row>
    <row r="15" spans="1:13" ht="14.25" customHeight="1">
      <c r="A15" s="156">
        <v>11</v>
      </c>
      <c r="B15" s="57" t="s">
        <v>374</v>
      </c>
      <c r="C15" s="157">
        <f>'[1]직판+특판(2023)'!X13</f>
        <v>67387348330</v>
      </c>
      <c r="D15" s="158">
        <f>VLOOKUP(B15,'[1]총매출액(2022)'!$B$6:$D$125,2,FALSE)</f>
        <v>66026553010</v>
      </c>
      <c r="E15" s="159">
        <f t="shared" si="0"/>
        <v>1360795320</v>
      </c>
      <c r="F15" s="53"/>
    </row>
    <row r="16" spans="1:13" ht="14.25" customHeight="1">
      <c r="A16" s="156">
        <v>12</v>
      </c>
      <c r="B16" s="57" t="s">
        <v>195</v>
      </c>
      <c r="C16" s="157">
        <f>'[1]직판+특판(2023)'!X14</f>
        <v>63099819000</v>
      </c>
      <c r="D16" s="158">
        <f>VLOOKUP(B16,'[1]총매출액(2022)'!$B$6:$D$125,2,FALSE)</f>
        <v>82737520100</v>
      </c>
      <c r="E16" s="159">
        <f t="shared" si="0"/>
        <v>-19637701100</v>
      </c>
      <c r="F16" s="53"/>
      <c r="I16" s="160"/>
    </row>
    <row r="17" spans="1:11" ht="14.25" customHeight="1">
      <c r="A17" s="156">
        <v>13</v>
      </c>
      <c r="B17" s="57" t="s">
        <v>375</v>
      </c>
      <c r="C17" s="157">
        <f>'[1]직판+특판(2023)'!X15</f>
        <v>54027063400</v>
      </c>
      <c r="D17" s="158">
        <f>VLOOKUP(B17,'[1]총매출액(2022)'!$B$6:$D$125,2,FALSE)</f>
        <v>62454145083</v>
      </c>
      <c r="E17" s="159">
        <f t="shared" si="0"/>
        <v>-8427081683</v>
      </c>
      <c r="F17" s="53"/>
      <c r="H17" s="161"/>
      <c r="I17" s="162"/>
    </row>
    <row r="18" spans="1:11" ht="14.25" customHeight="1">
      <c r="A18" s="156">
        <v>14</v>
      </c>
      <c r="B18" s="46" t="s">
        <v>19</v>
      </c>
      <c r="C18" s="157">
        <f>'[1]직판+특판(2023)'!X16</f>
        <v>53687107543</v>
      </c>
      <c r="D18" s="158">
        <f>VLOOKUP(B18,'[1]총매출액(2022)'!$B$6:$D$125,2,FALSE)</f>
        <v>48326579501</v>
      </c>
      <c r="E18" s="159">
        <f t="shared" si="0"/>
        <v>5360528042</v>
      </c>
      <c r="F18" s="48"/>
      <c r="H18" s="163"/>
      <c r="I18" s="162"/>
    </row>
    <row r="19" spans="1:11" ht="14.25" customHeight="1">
      <c r="A19" s="156">
        <v>15</v>
      </c>
      <c r="B19" s="50" t="s">
        <v>118</v>
      </c>
      <c r="C19" s="157">
        <f>'[1]직판+특판(2023)'!X17</f>
        <v>52625191104</v>
      </c>
      <c r="D19" s="158">
        <f>VLOOKUP(B19,'[1]총매출액(2022)'!$B$6:$D$125,2,FALSE)</f>
        <v>54555959125</v>
      </c>
      <c r="E19" s="159">
        <f t="shared" si="0"/>
        <v>-1930768021</v>
      </c>
      <c r="F19" s="48"/>
      <c r="H19" s="161"/>
      <c r="I19" s="162"/>
      <c r="K19" s="164"/>
    </row>
    <row r="20" spans="1:11" ht="14.25" customHeight="1">
      <c r="A20" s="156">
        <v>16</v>
      </c>
      <c r="B20" s="46" t="s">
        <v>25</v>
      </c>
      <c r="C20" s="157">
        <f>'[1]직판+특판(2023)'!X18</f>
        <v>42629368389</v>
      </c>
      <c r="D20" s="158">
        <f>VLOOKUP(B20,'[1]총매출액(2022)'!$B$6:$D$125,2,FALSE)</f>
        <v>48338866511</v>
      </c>
      <c r="E20" s="159">
        <f t="shared" si="0"/>
        <v>-5709498122</v>
      </c>
      <c r="F20" s="48"/>
      <c r="H20" s="161"/>
      <c r="I20" s="162"/>
    </row>
    <row r="21" spans="1:11" ht="14.25" customHeight="1">
      <c r="A21" s="156">
        <v>17</v>
      </c>
      <c r="B21" s="50" t="s">
        <v>167</v>
      </c>
      <c r="C21" s="157">
        <f>'[1]직판+특판(2023)'!X19</f>
        <v>40952606460</v>
      </c>
      <c r="D21" s="158">
        <f>VLOOKUP(B21,'[1]총매출액(2022)'!$B$6:$D$125,2,FALSE)</f>
        <v>61064208290</v>
      </c>
      <c r="E21" s="159">
        <f t="shared" si="0"/>
        <v>-20111601830</v>
      </c>
      <c r="F21" s="48"/>
      <c r="H21" s="161"/>
      <c r="I21" s="162"/>
      <c r="K21" s="164"/>
    </row>
    <row r="22" spans="1:11" ht="14.25" customHeight="1">
      <c r="A22" s="156">
        <v>18</v>
      </c>
      <c r="B22" s="46" t="s">
        <v>23</v>
      </c>
      <c r="C22" s="157">
        <f>'[1]직판+특판(2023)'!X20</f>
        <v>35679711285</v>
      </c>
      <c r="D22" s="158">
        <f>VLOOKUP(B22,'[1]총매출액(2022)'!$B$6:$D$125,2,FALSE)</f>
        <v>42006095656</v>
      </c>
      <c r="E22" s="159">
        <f t="shared" si="0"/>
        <v>-6326384371</v>
      </c>
      <c r="F22" s="53"/>
      <c r="H22" s="163"/>
      <c r="I22" s="162"/>
    </row>
    <row r="23" spans="1:11" ht="14.25" customHeight="1">
      <c r="A23" s="156">
        <v>19</v>
      </c>
      <c r="B23" s="57" t="s">
        <v>198</v>
      </c>
      <c r="C23" s="157">
        <f>'[1]직판+특판(2023)'!X21</f>
        <v>31810160200</v>
      </c>
      <c r="D23" s="158">
        <f>VLOOKUP(B23,'[1]총매출액(2022)'!$B$6:$D$125,2,FALSE)</f>
        <v>26027566640</v>
      </c>
      <c r="E23" s="159">
        <f t="shared" si="0"/>
        <v>5782593560</v>
      </c>
      <c r="F23" s="53"/>
      <c r="H23" s="163"/>
      <c r="I23" s="162"/>
      <c r="J23" s="10"/>
    </row>
    <row r="24" spans="1:11" ht="14.25" customHeight="1">
      <c r="A24" s="156">
        <v>20</v>
      </c>
      <c r="B24" s="50" t="s">
        <v>43</v>
      </c>
      <c r="C24" s="157">
        <f>'[1]직판+특판(2023)'!X22</f>
        <v>29297098000</v>
      </c>
      <c r="D24" s="158">
        <f>VLOOKUP(B24,'[1]총매출액(2022)'!$B$6:$D$125,2,FALSE)</f>
        <v>26151282700</v>
      </c>
      <c r="E24" s="159">
        <f t="shared" si="0"/>
        <v>3145815300</v>
      </c>
      <c r="F24" s="53"/>
      <c r="H24" s="163"/>
      <c r="I24" s="162"/>
    </row>
    <row r="25" spans="1:11" ht="14.25" customHeight="1">
      <c r="A25" s="156">
        <v>21</v>
      </c>
      <c r="B25" s="57" t="s">
        <v>376</v>
      </c>
      <c r="C25" s="157">
        <f>'[1]직판+특판(2023)'!X23</f>
        <v>28315263495</v>
      </c>
      <c r="D25" s="158">
        <f>VLOOKUP(B25,'[1]총매출액(2022)'!$B$6:$D$125,2,FALSE)</f>
        <v>20677605546</v>
      </c>
      <c r="E25" s="159">
        <f t="shared" si="0"/>
        <v>7637657949</v>
      </c>
      <c r="F25" s="53"/>
      <c r="H25" s="161"/>
      <c r="I25" s="162"/>
    </row>
    <row r="26" spans="1:11" ht="14.25" customHeight="1">
      <c r="A26" s="156">
        <v>22</v>
      </c>
      <c r="B26" s="50" t="s">
        <v>22</v>
      </c>
      <c r="C26" s="157">
        <f>'[1]직판+특판(2023)'!X24</f>
        <v>28086856069</v>
      </c>
      <c r="D26" s="158">
        <f>VLOOKUP(B26,'[1]총매출액(2022)'!$B$6:$D$125,2,FALSE)</f>
        <v>33352291522</v>
      </c>
      <c r="E26" s="159">
        <f t="shared" si="0"/>
        <v>-5265435453</v>
      </c>
      <c r="F26" s="53"/>
      <c r="H26" s="163"/>
      <c r="I26" s="162"/>
    </row>
    <row r="27" spans="1:11" ht="14.25" customHeight="1">
      <c r="A27" s="156">
        <v>23</v>
      </c>
      <c r="B27" s="46" t="s">
        <v>36</v>
      </c>
      <c r="C27" s="157">
        <f>'[1]직판+특판(2023)'!X25</f>
        <v>27798755316</v>
      </c>
      <c r="D27" s="158">
        <f>VLOOKUP(B27,'[1]총매출액(2022)'!$B$6:$D$125,2,FALSE)</f>
        <v>28724051823</v>
      </c>
      <c r="E27" s="159">
        <f t="shared" si="0"/>
        <v>-925296507</v>
      </c>
      <c r="F27" s="48"/>
      <c r="H27" s="163"/>
      <c r="I27" s="162"/>
    </row>
    <row r="28" spans="1:11" ht="14.25" customHeight="1">
      <c r="A28" s="156">
        <v>24</v>
      </c>
      <c r="B28" s="46" t="s">
        <v>32</v>
      </c>
      <c r="C28" s="157">
        <f>'[1]직판+특판(2023)'!X26</f>
        <v>27529067839</v>
      </c>
      <c r="D28" s="158">
        <f>VLOOKUP(B28,'[1]총매출액(2022)'!$B$6:$D$125,2,FALSE)</f>
        <v>31160701082</v>
      </c>
      <c r="E28" s="159">
        <f t="shared" si="0"/>
        <v>-3631633243</v>
      </c>
      <c r="F28" s="48"/>
      <c r="H28" s="161"/>
      <c r="I28" s="162"/>
      <c r="K28" s="164"/>
    </row>
    <row r="29" spans="1:11" ht="14.25" customHeight="1">
      <c r="A29" s="156">
        <v>25</v>
      </c>
      <c r="B29" s="46" t="s">
        <v>41</v>
      </c>
      <c r="C29" s="157">
        <f>'[1]직판+특판(2023)'!X27</f>
        <v>27295616400</v>
      </c>
      <c r="D29" s="158">
        <f>VLOOKUP(B29,'[1]총매출액(2022)'!$B$6:$D$125,2,FALSE)</f>
        <v>30383933250</v>
      </c>
      <c r="E29" s="159">
        <f t="shared" si="0"/>
        <v>-3088316850</v>
      </c>
      <c r="F29" s="53"/>
      <c r="H29" s="163"/>
      <c r="I29" s="162"/>
      <c r="K29" s="164"/>
    </row>
    <row r="30" spans="1:11" ht="14.25" customHeight="1">
      <c r="A30" s="156">
        <v>26</v>
      </c>
      <c r="B30" s="57" t="s">
        <v>377</v>
      </c>
      <c r="C30" s="157">
        <f>'[1]직판+특판(2023)'!X28</f>
        <v>22111725800</v>
      </c>
      <c r="D30" s="158">
        <f>VLOOKUP(B30,'[1]총매출액(2022)'!$B$6:$D$125,2,FALSE)</f>
        <v>20572216700</v>
      </c>
      <c r="E30" s="159">
        <f t="shared" si="0"/>
        <v>1539509100</v>
      </c>
      <c r="F30" s="165"/>
      <c r="H30" s="163"/>
      <c r="I30" s="162"/>
      <c r="K30" s="164"/>
    </row>
    <row r="31" spans="1:11" ht="14.25" customHeight="1">
      <c r="A31" s="156">
        <v>27</v>
      </c>
      <c r="B31" s="46" t="s">
        <v>27</v>
      </c>
      <c r="C31" s="157">
        <f>'[1]직판+특판(2023)'!X29</f>
        <v>21963825142</v>
      </c>
      <c r="D31" s="158">
        <f>VLOOKUP(B31,'[1]총매출액(2022)'!$B$6:$D$125,2,FALSE)</f>
        <v>20567402844</v>
      </c>
      <c r="E31" s="159">
        <f t="shared" si="0"/>
        <v>1396422298</v>
      </c>
      <c r="F31" s="48"/>
      <c r="H31" s="163"/>
      <c r="I31" s="162"/>
    </row>
    <row r="32" spans="1:11" ht="14.25" customHeight="1">
      <c r="A32" s="156">
        <v>28</v>
      </c>
      <c r="B32" s="57" t="s">
        <v>559</v>
      </c>
      <c r="C32" s="157">
        <f>'[1]직판+특판(2023)'!X30</f>
        <v>21918687237</v>
      </c>
      <c r="D32" s="158">
        <v>0</v>
      </c>
      <c r="E32" s="159">
        <f t="shared" si="0"/>
        <v>21918687237</v>
      </c>
      <c r="F32" s="133" t="s">
        <v>729</v>
      </c>
      <c r="H32" s="161"/>
      <c r="I32" s="162"/>
    </row>
    <row r="33" spans="1:11" ht="14.25" customHeight="1">
      <c r="A33" s="156">
        <v>29</v>
      </c>
      <c r="B33" s="50" t="s">
        <v>160</v>
      </c>
      <c r="C33" s="157">
        <f>'[1]직판+특판(2023)'!X31</f>
        <v>17740147075</v>
      </c>
      <c r="D33" s="158">
        <f>VLOOKUP(B33,'[1]총매출액(2022)'!$B$6:$D$125,2,FALSE)</f>
        <v>27927010041</v>
      </c>
      <c r="E33" s="159">
        <f t="shared" si="0"/>
        <v>-10186862966</v>
      </c>
      <c r="F33" s="48"/>
      <c r="H33" s="124"/>
      <c r="I33" s="166"/>
    </row>
    <row r="34" spans="1:11" ht="14.25" customHeight="1">
      <c r="A34" s="156">
        <v>30</v>
      </c>
      <c r="B34" s="57" t="s">
        <v>197</v>
      </c>
      <c r="C34" s="157">
        <f>'[1]직판+특판(2023)'!X32</f>
        <v>17032519100</v>
      </c>
      <c r="D34" s="158">
        <f>VLOOKUP(B34,'[1]총매출액(2022)'!$B$6:$D$125,2,FALSE)</f>
        <v>22053941230</v>
      </c>
      <c r="E34" s="159">
        <f t="shared" si="0"/>
        <v>-5021422130</v>
      </c>
      <c r="F34" s="53"/>
      <c r="H34" s="161"/>
      <c r="I34" s="162"/>
    </row>
    <row r="35" spans="1:11" ht="14.25" customHeight="1">
      <c r="A35" s="156">
        <v>31</v>
      </c>
      <c r="B35" s="57" t="s">
        <v>260</v>
      </c>
      <c r="C35" s="157">
        <f>'[1]직판+특판(2023)'!X33</f>
        <v>16615342935</v>
      </c>
      <c r="D35" s="158">
        <f>VLOOKUP(B35,'[1]총매출액(2022)'!$B$6:$D$125,2,FALSE)</f>
        <v>13011107670</v>
      </c>
      <c r="E35" s="159">
        <f t="shared" si="0"/>
        <v>3604235265</v>
      </c>
      <c r="F35" s="53"/>
      <c r="H35" s="167"/>
      <c r="I35" s="166"/>
      <c r="K35" s="164"/>
    </row>
    <row r="36" spans="1:11" ht="14.25" customHeight="1">
      <c r="A36" s="156">
        <v>32</v>
      </c>
      <c r="B36" s="46" t="s">
        <v>38</v>
      </c>
      <c r="C36" s="157">
        <f>'[1]직판+특판(2023)'!X34</f>
        <v>16570402965</v>
      </c>
      <c r="D36" s="158">
        <f>VLOOKUP(B36,'[1]총매출액(2022)'!$B$6:$D$125,2,FALSE)</f>
        <v>13753034159</v>
      </c>
      <c r="E36" s="159">
        <f t="shared" si="0"/>
        <v>2817368806</v>
      </c>
      <c r="F36" s="53"/>
      <c r="H36" s="161"/>
      <c r="I36" s="162"/>
      <c r="K36" s="164"/>
    </row>
    <row r="37" spans="1:11" ht="14.25" customHeight="1">
      <c r="A37" s="156">
        <v>33</v>
      </c>
      <c r="B37" s="46" t="s">
        <v>29</v>
      </c>
      <c r="C37" s="157">
        <f>'[1]직판+특판(2023)'!X35</f>
        <v>16264641548</v>
      </c>
      <c r="D37" s="158">
        <f>VLOOKUP(B37,'[1]총매출액(2022)'!$B$6:$D$125,2,FALSE)</f>
        <v>20788940795</v>
      </c>
      <c r="E37" s="159">
        <f t="shared" si="0"/>
        <v>-4524299247</v>
      </c>
      <c r="F37" s="53"/>
      <c r="H37" s="163"/>
      <c r="I37" s="162"/>
      <c r="K37" s="164"/>
    </row>
    <row r="38" spans="1:11" ht="14.25" customHeight="1">
      <c r="A38" s="156">
        <v>34</v>
      </c>
      <c r="B38" s="50" t="s">
        <v>65</v>
      </c>
      <c r="C38" s="157">
        <f>'[1]직판+특판(2023)'!X36</f>
        <v>15514201060</v>
      </c>
      <c r="D38" s="158">
        <f>VLOOKUP(B38,'[1]총매출액(2022)'!$B$6:$D$125,2,FALSE)</f>
        <v>22341429200</v>
      </c>
      <c r="E38" s="159">
        <f t="shared" si="0"/>
        <v>-6827228140</v>
      </c>
      <c r="F38" s="53"/>
      <c r="H38" s="49"/>
      <c r="I38" s="162"/>
      <c r="K38" s="164"/>
    </row>
    <row r="39" spans="1:11" ht="14.25" customHeight="1">
      <c r="A39" s="156">
        <v>35</v>
      </c>
      <c r="B39" s="64" t="s">
        <v>730</v>
      </c>
      <c r="C39" s="157">
        <f>'[1]직판+특판(2023)'!X37</f>
        <v>14353323660</v>
      </c>
      <c r="D39" s="158">
        <v>22605332111</v>
      </c>
      <c r="E39" s="159">
        <f t="shared" si="0"/>
        <v>-8252008451</v>
      </c>
      <c r="F39" s="53" t="s">
        <v>731</v>
      </c>
      <c r="H39" s="161"/>
      <c r="I39" s="162"/>
      <c r="K39" s="164"/>
    </row>
    <row r="40" spans="1:11" ht="14.25" customHeight="1">
      <c r="A40" s="156">
        <v>36</v>
      </c>
      <c r="B40" s="57" t="s">
        <v>365</v>
      </c>
      <c r="C40" s="157">
        <f>'[1]직판+특판(2023)'!X38</f>
        <v>13914403500</v>
      </c>
      <c r="D40" s="158">
        <f>VLOOKUP(B40,'[1]총매출액(2022)'!$B$6:$D$125,2,FALSE)</f>
        <v>4846548800</v>
      </c>
      <c r="E40" s="159">
        <f t="shared" si="0"/>
        <v>9067854700</v>
      </c>
      <c r="F40" s="53"/>
      <c r="H40" s="167"/>
      <c r="I40" s="166"/>
    </row>
    <row r="41" spans="1:11" ht="14.25" customHeight="1">
      <c r="A41" s="156">
        <v>37</v>
      </c>
      <c r="B41" s="46" t="s">
        <v>57</v>
      </c>
      <c r="C41" s="157">
        <f>'[1]직판+특판(2023)'!X39</f>
        <v>13299149095</v>
      </c>
      <c r="D41" s="158">
        <f>VLOOKUP(B41,'[1]총매출액(2022)'!$B$6:$D$125,2,FALSE)</f>
        <v>15424912345</v>
      </c>
      <c r="E41" s="168">
        <f t="shared" si="0"/>
        <v>-2125763250</v>
      </c>
      <c r="F41" s="66"/>
      <c r="H41" s="161"/>
      <c r="I41" s="162"/>
    </row>
    <row r="42" spans="1:11" ht="14.25" customHeight="1">
      <c r="A42" s="156">
        <v>38</v>
      </c>
      <c r="B42" s="46" t="s">
        <v>176</v>
      </c>
      <c r="C42" s="157">
        <f>'[1]직판+특판(2023)'!X40</f>
        <v>12374263000</v>
      </c>
      <c r="D42" s="158">
        <f>VLOOKUP(B42,'[1]총매출액(2022)'!$B$6:$D$125,2,FALSE)</f>
        <v>6951877000</v>
      </c>
      <c r="E42" s="159">
        <f t="shared" si="0"/>
        <v>5422386000</v>
      </c>
      <c r="F42" s="48"/>
      <c r="H42" s="167"/>
      <c r="I42" s="166"/>
      <c r="K42" s="164"/>
    </row>
    <row r="43" spans="1:11" ht="14.25" customHeight="1">
      <c r="A43" s="156">
        <v>39</v>
      </c>
      <c r="B43" s="50" t="s">
        <v>259</v>
      </c>
      <c r="C43" s="157">
        <f>'[1]직판+특판(2023)'!X41</f>
        <v>12240027404</v>
      </c>
      <c r="D43" s="158">
        <f>VLOOKUP(B43,'[1]총매출액(2022)'!$B$6:$D$125,2,FALSE)</f>
        <v>13299733352</v>
      </c>
      <c r="E43" s="159">
        <f t="shared" si="0"/>
        <v>-1059705948</v>
      </c>
      <c r="F43" s="48"/>
      <c r="H43" s="161"/>
      <c r="I43" s="162"/>
    </row>
    <row r="44" spans="1:11" ht="14.25" customHeight="1">
      <c r="A44" s="156">
        <v>40</v>
      </c>
      <c r="B44" s="57" t="s">
        <v>196</v>
      </c>
      <c r="C44" s="157">
        <f>'[1]직판+특판(2023)'!X42</f>
        <v>11350863150</v>
      </c>
      <c r="D44" s="158">
        <f>VLOOKUP(B44,'[1]총매출액(2022)'!$B$6:$D$125,2,FALSE)</f>
        <v>17349586590</v>
      </c>
      <c r="E44" s="159">
        <f t="shared" si="0"/>
        <v>-5998723440</v>
      </c>
      <c r="F44" s="53"/>
      <c r="H44" s="163"/>
      <c r="I44" s="162"/>
    </row>
    <row r="45" spans="1:11" ht="14.25" customHeight="1">
      <c r="A45" s="156">
        <v>41</v>
      </c>
      <c r="B45" s="46" t="s">
        <v>46</v>
      </c>
      <c r="C45" s="157">
        <f>'[1]직판+특판(2023)'!X43</f>
        <v>10618470445</v>
      </c>
      <c r="D45" s="158">
        <f>VLOOKUP(B45,'[1]총매출액(2022)'!$B$6:$D$125,2,FALSE)</f>
        <v>12418949103</v>
      </c>
      <c r="E45" s="168">
        <f t="shared" si="0"/>
        <v>-1800478658</v>
      </c>
      <c r="F45" s="48"/>
      <c r="H45" s="161"/>
      <c r="I45" s="162"/>
    </row>
    <row r="46" spans="1:11" ht="14.25" customHeight="1">
      <c r="A46" s="156">
        <v>42</v>
      </c>
      <c r="B46" s="46" t="s">
        <v>34</v>
      </c>
      <c r="C46" s="157">
        <f>'[1]직판+특판(2023)'!X44</f>
        <v>10081884661</v>
      </c>
      <c r="D46" s="158">
        <f>VLOOKUP(B46,'[1]총매출액(2022)'!$B$6:$D$125,2,FALSE)</f>
        <v>16636633831</v>
      </c>
      <c r="E46" s="159">
        <f t="shared" si="0"/>
        <v>-6554749170</v>
      </c>
      <c r="F46" s="169"/>
      <c r="H46" s="161"/>
      <c r="I46" s="162"/>
    </row>
    <row r="47" spans="1:11" ht="14.25" customHeight="1">
      <c r="A47" s="156">
        <v>43</v>
      </c>
      <c r="B47" s="46" t="s">
        <v>191</v>
      </c>
      <c r="C47" s="157">
        <f>'[1]직판+특판(2023)'!X45</f>
        <v>9797540469</v>
      </c>
      <c r="D47" s="158">
        <f>VLOOKUP(B47,'[1]총매출액(2022)'!$B$6:$D$125,2,FALSE)</f>
        <v>9711112000</v>
      </c>
      <c r="E47" s="159">
        <f t="shared" si="0"/>
        <v>86428469</v>
      </c>
      <c r="F47" s="169"/>
      <c r="H47" s="161"/>
      <c r="I47" s="162"/>
      <c r="K47" s="164"/>
    </row>
    <row r="48" spans="1:11" ht="14.25" customHeight="1">
      <c r="A48" s="156">
        <v>44</v>
      </c>
      <c r="B48" s="57" t="s">
        <v>378</v>
      </c>
      <c r="C48" s="157">
        <f>'[1]직판+특판(2023)'!X46</f>
        <v>9795986900</v>
      </c>
      <c r="D48" s="158">
        <f>VLOOKUP(B48,'[1]총매출액(2022)'!$B$6:$D$125,2,FALSE)</f>
        <v>14766523250</v>
      </c>
      <c r="E48" s="159">
        <f t="shared" si="0"/>
        <v>-4970536350</v>
      </c>
      <c r="F48" s="170"/>
      <c r="H48" s="124"/>
      <c r="I48" s="166"/>
      <c r="K48" s="164"/>
    </row>
    <row r="49" spans="1:11" ht="14.25" customHeight="1">
      <c r="A49" s="156">
        <v>45</v>
      </c>
      <c r="B49" s="46" t="s">
        <v>92</v>
      </c>
      <c r="C49" s="157">
        <f>'[1]직판+특판(2023)'!X47</f>
        <v>8558666785</v>
      </c>
      <c r="D49" s="158">
        <f>VLOOKUP(B49,'[1]총매출액(2022)'!$B$6:$D$125,2,FALSE)</f>
        <v>2817852034</v>
      </c>
      <c r="E49" s="159">
        <f t="shared" si="0"/>
        <v>5740814751</v>
      </c>
      <c r="F49" s="169"/>
      <c r="H49" s="167"/>
      <c r="I49" s="166"/>
      <c r="K49" s="164"/>
    </row>
    <row r="50" spans="1:11" ht="14.25" customHeight="1">
      <c r="A50" s="156">
        <v>46</v>
      </c>
      <c r="B50" s="57" t="s">
        <v>201</v>
      </c>
      <c r="C50" s="157">
        <f>'[1]직판+특판(2023)'!X48</f>
        <v>8052144142</v>
      </c>
      <c r="D50" s="158">
        <f>VLOOKUP(B50,'[1]총매출액(2022)'!$B$6:$D$125,2,FALSE)</f>
        <v>23061338758</v>
      </c>
      <c r="E50" s="159">
        <f t="shared" si="0"/>
        <v>-15009194616</v>
      </c>
      <c r="F50" s="170"/>
      <c r="H50" s="124"/>
      <c r="I50" s="166"/>
      <c r="K50" s="164"/>
    </row>
    <row r="51" spans="1:11" ht="14.25" customHeight="1">
      <c r="A51" s="156">
        <v>47</v>
      </c>
      <c r="B51" s="57" t="s">
        <v>583</v>
      </c>
      <c r="C51" s="157">
        <f>'[1]직판+특판(2023)'!X49</f>
        <v>8002976412</v>
      </c>
      <c r="D51" s="158">
        <v>0</v>
      </c>
      <c r="E51" s="159">
        <f t="shared" si="0"/>
        <v>8002976412</v>
      </c>
      <c r="F51" s="133" t="s">
        <v>732</v>
      </c>
      <c r="H51" s="161"/>
      <c r="I51" s="162"/>
      <c r="K51" s="164"/>
    </row>
    <row r="52" spans="1:11" ht="14.25" customHeight="1">
      <c r="A52" s="156">
        <v>48</v>
      </c>
      <c r="B52" s="46" t="s">
        <v>84</v>
      </c>
      <c r="C52" s="157">
        <f>'[1]직판+특판(2023)'!X50</f>
        <v>6892045265</v>
      </c>
      <c r="D52" s="158">
        <f>VLOOKUP(B52,'[1]총매출액(2022)'!$B$6:$D$125,2,FALSE)</f>
        <v>5889394073</v>
      </c>
      <c r="E52" s="159">
        <f t="shared" si="0"/>
        <v>1002651192</v>
      </c>
      <c r="F52" s="169"/>
      <c r="H52" s="163"/>
      <c r="I52" s="162"/>
      <c r="K52" s="164"/>
    </row>
    <row r="53" spans="1:11" ht="14.25" customHeight="1">
      <c r="A53" s="156">
        <v>49</v>
      </c>
      <c r="B53" s="46" t="s">
        <v>62</v>
      </c>
      <c r="C53" s="157">
        <f>'[1]직판+특판(2023)'!X51</f>
        <v>6103238305</v>
      </c>
      <c r="D53" s="158">
        <f>VLOOKUP(B53,'[1]총매출액(2022)'!$B$6:$D$125,2,FALSE)</f>
        <v>3563193809</v>
      </c>
      <c r="E53" s="159">
        <f t="shared" si="0"/>
        <v>2540044496</v>
      </c>
      <c r="F53" s="170"/>
      <c r="H53" s="124"/>
      <c r="I53" s="166"/>
      <c r="K53" s="164"/>
    </row>
    <row r="54" spans="1:11" ht="14.25" customHeight="1">
      <c r="A54" s="156">
        <v>50</v>
      </c>
      <c r="B54" s="46" t="s">
        <v>98</v>
      </c>
      <c r="C54" s="157">
        <f>'[1]직판+특판(2023)'!X52</f>
        <v>5791449581</v>
      </c>
      <c r="D54" s="158">
        <f>VLOOKUP(B54,'[1]총매출액(2022)'!$B$6:$D$125,2,FALSE)</f>
        <v>5336387302</v>
      </c>
      <c r="E54" s="159">
        <f t="shared" si="0"/>
        <v>455062279</v>
      </c>
      <c r="F54" s="171"/>
      <c r="H54" s="167"/>
      <c r="I54" s="166"/>
      <c r="K54" s="164"/>
    </row>
    <row r="55" spans="1:11" ht="14.25" customHeight="1">
      <c r="A55" s="156">
        <v>51</v>
      </c>
      <c r="B55" s="46" t="s">
        <v>54</v>
      </c>
      <c r="C55" s="157">
        <f>'[1]직판+특판(2023)'!X53</f>
        <v>5753113946</v>
      </c>
      <c r="D55" s="158">
        <f>VLOOKUP(B55,'[1]총매출액(2022)'!$B$6:$D$125,2,FALSE)</f>
        <v>4929710301</v>
      </c>
      <c r="E55" s="159">
        <f t="shared" si="0"/>
        <v>823403645</v>
      </c>
      <c r="F55" s="170"/>
      <c r="H55" s="167"/>
      <c r="I55" s="166"/>
      <c r="J55" s="10"/>
    </row>
    <row r="56" spans="1:11" ht="14.25" customHeight="1">
      <c r="A56" s="156">
        <v>52</v>
      </c>
      <c r="B56" s="57" t="s">
        <v>381</v>
      </c>
      <c r="C56" s="157">
        <f>'[1]직판+특판(2023)'!X54</f>
        <v>5657773500</v>
      </c>
      <c r="D56" s="158">
        <f>VLOOKUP(B56,'[1]총매출액(2022)'!$B$6:$D$125,2,FALSE)</f>
        <v>4382674240</v>
      </c>
      <c r="E56" s="159">
        <f t="shared" si="0"/>
        <v>1275099260</v>
      </c>
      <c r="F56" s="170"/>
      <c r="H56" s="167"/>
      <c r="I56" s="166"/>
    </row>
    <row r="57" spans="1:11" ht="14.25" customHeight="1">
      <c r="A57" s="156">
        <v>53</v>
      </c>
      <c r="B57" s="46" t="s">
        <v>128</v>
      </c>
      <c r="C57" s="157">
        <f>'[1]직판+특판(2023)'!X55</f>
        <v>5461764300</v>
      </c>
      <c r="D57" s="158">
        <f>VLOOKUP(B57,'[1]총매출액(2022)'!$B$6:$D$125,2,FALSE)</f>
        <v>4533996300</v>
      </c>
      <c r="E57" s="159">
        <f t="shared" si="0"/>
        <v>927768000</v>
      </c>
      <c r="F57" s="169"/>
      <c r="H57" s="161"/>
      <c r="I57" s="162"/>
    </row>
    <row r="58" spans="1:11" ht="14.25" customHeight="1">
      <c r="A58" s="156">
        <v>54</v>
      </c>
      <c r="B58" s="57" t="s">
        <v>305</v>
      </c>
      <c r="C58" s="157">
        <f>'[1]직판+특판(2023)'!X56</f>
        <v>5243643330</v>
      </c>
      <c r="D58" s="158">
        <f>VLOOKUP(B58,'[1]총매출액(2022)'!$B$6:$D$125,2,FALSE)</f>
        <v>2838817000</v>
      </c>
      <c r="E58" s="159">
        <f t="shared" si="0"/>
        <v>2404826330</v>
      </c>
      <c r="F58" s="169"/>
      <c r="H58" s="124"/>
      <c r="I58" s="166"/>
    </row>
    <row r="59" spans="1:11" ht="14.25" customHeight="1">
      <c r="A59" s="156">
        <v>55</v>
      </c>
      <c r="B59" s="50" t="s">
        <v>593</v>
      </c>
      <c r="C59" s="157">
        <f>'[1]직판+특판(2023)'!X57</f>
        <v>5127502500</v>
      </c>
      <c r="D59" s="158">
        <v>0</v>
      </c>
      <c r="E59" s="159">
        <f t="shared" si="0"/>
        <v>5127502500</v>
      </c>
      <c r="F59" s="172" t="s">
        <v>733</v>
      </c>
      <c r="H59" s="173"/>
      <c r="I59" s="166"/>
      <c r="K59" s="164"/>
    </row>
    <row r="60" spans="1:11" ht="14.25" customHeight="1">
      <c r="A60" s="156">
        <v>56</v>
      </c>
      <c r="B60" s="50" t="s">
        <v>597</v>
      </c>
      <c r="C60" s="157">
        <f>'[1]직판+특판(2023)'!X58</f>
        <v>4985728133</v>
      </c>
      <c r="D60" s="158">
        <v>521078520</v>
      </c>
      <c r="E60" s="159">
        <f t="shared" si="0"/>
        <v>4464649613</v>
      </c>
      <c r="F60" s="53" t="s">
        <v>734</v>
      </c>
      <c r="H60" s="167"/>
      <c r="I60" s="166"/>
      <c r="K60" s="164"/>
    </row>
    <row r="61" spans="1:11" ht="14.25" customHeight="1">
      <c r="A61" s="156">
        <v>57</v>
      </c>
      <c r="B61" s="69" t="s">
        <v>600</v>
      </c>
      <c r="C61" s="157">
        <f>'[1]직판+특판(2023)'!X59</f>
        <v>4831985491</v>
      </c>
      <c r="D61" s="158">
        <v>0</v>
      </c>
      <c r="E61" s="159">
        <f t="shared" si="0"/>
        <v>4831985491</v>
      </c>
      <c r="F61" s="171" t="s">
        <v>735</v>
      </c>
      <c r="H61" s="167"/>
      <c r="I61" s="166"/>
    </row>
    <row r="62" spans="1:11" ht="14.25" customHeight="1">
      <c r="A62" s="156">
        <v>58</v>
      </c>
      <c r="B62" s="46" t="s">
        <v>51</v>
      </c>
      <c r="C62" s="157">
        <f>'[1]직판+특판(2023)'!X60</f>
        <v>4795724875</v>
      </c>
      <c r="D62" s="158">
        <f>VLOOKUP(B62,'[1]총매출액(2022)'!$B$6:$D$125,2,FALSE)</f>
        <v>6577716816</v>
      </c>
      <c r="E62" s="159">
        <f t="shared" si="0"/>
        <v>-1781991941</v>
      </c>
      <c r="F62" s="53"/>
      <c r="H62" s="161"/>
      <c r="I62" s="162"/>
      <c r="K62" s="164"/>
    </row>
    <row r="63" spans="1:11" ht="14.25" customHeight="1">
      <c r="A63" s="156">
        <v>59</v>
      </c>
      <c r="B63" s="50" t="s">
        <v>604</v>
      </c>
      <c r="C63" s="157">
        <f>'[1]직판+특판(2023)'!X61</f>
        <v>4569409200</v>
      </c>
      <c r="D63" s="157">
        <v>5227712500</v>
      </c>
      <c r="E63" s="159">
        <f t="shared" si="0"/>
        <v>-658303300</v>
      </c>
      <c r="F63" s="53" t="s">
        <v>736</v>
      </c>
      <c r="H63" s="167"/>
      <c r="I63" s="166"/>
    </row>
    <row r="64" spans="1:11" ht="14.25" customHeight="1">
      <c r="A64" s="156">
        <v>60</v>
      </c>
      <c r="B64" s="57" t="s">
        <v>379</v>
      </c>
      <c r="C64" s="157">
        <f>'[1]직판+특판(2023)'!X62</f>
        <v>4423093221</v>
      </c>
      <c r="D64" s="158">
        <f>VLOOKUP(B64,'[1]총매출액(2022)'!$B$6:$D$125,2,FALSE)</f>
        <v>4423200531</v>
      </c>
      <c r="E64" s="159">
        <f t="shared" si="0"/>
        <v>-107310</v>
      </c>
      <c r="F64" s="53"/>
      <c r="H64" s="161"/>
      <c r="I64" s="162"/>
      <c r="K64" s="164"/>
    </row>
    <row r="65" spans="1:11" ht="14.25" customHeight="1">
      <c r="A65" s="156">
        <v>61</v>
      </c>
      <c r="B65" s="46" t="s">
        <v>187</v>
      </c>
      <c r="C65" s="157">
        <f>'[1]직판+특판(2023)'!X63</f>
        <v>4411416680</v>
      </c>
      <c r="D65" s="158">
        <f>VLOOKUP(B65,'[1]총매출액(2022)'!$B$6:$D$125,2,FALSE)</f>
        <v>1999327403</v>
      </c>
      <c r="E65" s="159">
        <f t="shared" si="0"/>
        <v>2412089277</v>
      </c>
      <c r="F65" s="48"/>
      <c r="H65" s="124"/>
      <c r="I65" s="166"/>
      <c r="K65" s="164"/>
    </row>
    <row r="66" spans="1:11" ht="14.25" customHeight="1">
      <c r="A66" s="156">
        <v>62</v>
      </c>
      <c r="B66" s="57" t="s">
        <v>209</v>
      </c>
      <c r="C66" s="157">
        <f>'[1]직판+특판(2023)'!X64</f>
        <v>4257367016</v>
      </c>
      <c r="D66" s="158">
        <f>VLOOKUP(B66,'[1]총매출액(2022)'!$B$6:$D$125,2,FALSE)</f>
        <v>3134056041</v>
      </c>
      <c r="E66" s="159">
        <f t="shared" si="0"/>
        <v>1123310975</v>
      </c>
      <c r="F66" s="53"/>
      <c r="H66" s="163"/>
      <c r="I66" s="162"/>
    </row>
    <row r="67" spans="1:11" ht="14.25" customHeight="1">
      <c r="A67" s="156">
        <v>63</v>
      </c>
      <c r="B67" s="57" t="s">
        <v>208</v>
      </c>
      <c r="C67" s="157">
        <f>'[1]직판+특판(2023)'!X65</f>
        <v>4123399047</v>
      </c>
      <c r="D67" s="158">
        <f>VLOOKUP(B67,'[1]총매출액(2022)'!$B$6:$D$125,2,FALSE)</f>
        <v>3700392462</v>
      </c>
      <c r="E67" s="159">
        <f t="shared" si="0"/>
        <v>423006585</v>
      </c>
      <c r="F67" s="53"/>
      <c r="H67" s="163"/>
      <c r="I67" s="162"/>
      <c r="K67" s="164"/>
    </row>
    <row r="68" spans="1:11" ht="14.25" customHeight="1">
      <c r="A68" s="156">
        <v>64</v>
      </c>
      <c r="B68" s="46" t="s">
        <v>48</v>
      </c>
      <c r="C68" s="157">
        <f>'[1]직판+특판(2023)'!X66</f>
        <v>4059993190</v>
      </c>
      <c r="D68" s="158">
        <f>VLOOKUP(B68,'[1]총매출액(2022)'!$B$6:$D$125,2,FALSE)</f>
        <v>4263327963</v>
      </c>
      <c r="E68" s="159">
        <f t="shared" si="0"/>
        <v>-203334773</v>
      </c>
      <c r="F68" s="53"/>
      <c r="H68" s="124"/>
      <c r="I68" s="166"/>
    </row>
    <row r="69" spans="1:11" ht="14.25" customHeight="1">
      <c r="A69" s="156">
        <v>65</v>
      </c>
      <c r="B69" s="50" t="s">
        <v>203</v>
      </c>
      <c r="C69" s="157">
        <f>'[1]직판+특판(2023)'!X67</f>
        <v>3913303679</v>
      </c>
      <c r="D69" s="158">
        <f>VLOOKUP(B69,'[1]총매출액(2022)'!$B$6:$D$125,2,FALSE)</f>
        <v>6125262998</v>
      </c>
      <c r="E69" s="159">
        <f t="shared" si="0"/>
        <v>-2211959319</v>
      </c>
      <c r="F69" s="48"/>
      <c r="H69" s="163"/>
      <c r="I69" s="162"/>
    </row>
    <row r="70" spans="1:11" ht="14.25" customHeight="1">
      <c r="A70" s="156">
        <v>66</v>
      </c>
      <c r="B70" s="57" t="s">
        <v>204</v>
      </c>
      <c r="C70" s="157">
        <f>'[1]직판+특판(2023)'!X68</f>
        <v>3737698000</v>
      </c>
      <c r="D70" s="158">
        <f>VLOOKUP(B70,'[1]총매출액(2022)'!$B$6:$D$125,2,FALSE)</f>
        <v>4248738300</v>
      </c>
      <c r="E70" s="159">
        <f t="shared" si="0"/>
        <v>-511040300</v>
      </c>
      <c r="F70" s="48"/>
      <c r="H70" s="124"/>
      <c r="I70" s="166"/>
      <c r="K70" s="164"/>
    </row>
    <row r="71" spans="1:11" ht="14.25" customHeight="1">
      <c r="A71" s="156">
        <v>67</v>
      </c>
      <c r="B71" s="46" t="s">
        <v>137</v>
      </c>
      <c r="C71" s="157">
        <f>'[1]직판+특판(2023)'!X69</f>
        <v>3702434800</v>
      </c>
      <c r="D71" s="158">
        <f>VLOOKUP(B71,'[1]총매출액(2022)'!$B$6:$D$125,2,FALSE)</f>
        <v>989504700</v>
      </c>
      <c r="E71" s="159">
        <f t="shared" ref="E71:E126" si="1">C71-D71</f>
        <v>2712930100</v>
      </c>
      <c r="F71" s="48"/>
      <c r="H71" s="167"/>
      <c r="I71" s="166"/>
      <c r="K71" s="164"/>
    </row>
    <row r="72" spans="1:11" ht="14.25" customHeight="1">
      <c r="A72" s="156">
        <v>68</v>
      </c>
      <c r="B72" s="50" t="s">
        <v>611</v>
      </c>
      <c r="C72" s="157">
        <f>'[1]직판+특판(2023)'!X70</f>
        <v>3591297500</v>
      </c>
      <c r="D72" s="158">
        <v>2177461000</v>
      </c>
      <c r="E72" s="159">
        <f t="shared" si="1"/>
        <v>1413836500</v>
      </c>
      <c r="F72" s="53" t="s">
        <v>737</v>
      </c>
      <c r="H72" s="167"/>
      <c r="I72" s="166"/>
      <c r="K72" s="164"/>
    </row>
    <row r="73" spans="1:11" ht="14.25" customHeight="1">
      <c r="A73" s="156">
        <v>69</v>
      </c>
      <c r="B73" s="57" t="s">
        <v>380</v>
      </c>
      <c r="C73" s="157">
        <f>'[1]직판+특판(2023)'!X71</f>
        <v>3577889739</v>
      </c>
      <c r="D73" s="158">
        <f>VLOOKUP(B73,'[1]총매출액(2022)'!$B$6:$D$125,2,FALSE)</f>
        <v>4413303434</v>
      </c>
      <c r="E73" s="159">
        <f t="shared" si="1"/>
        <v>-835413695</v>
      </c>
      <c r="F73" s="48"/>
      <c r="H73" s="167"/>
      <c r="I73" s="166"/>
    </row>
    <row r="74" spans="1:11" ht="14.25" customHeight="1">
      <c r="A74" s="156">
        <v>70</v>
      </c>
      <c r="B74" s="57" t="s">
        <v>366</v>
      </c>
      <c r="C74" s="157">
        <f>'[1]직판+특판(2023)'!X72</f>
        <v>3573722707</v>
      </c>
      <c r="D74" s="158">
        <f>VLOOKUP(B74,'[1]총매출액(2022)'!$B$6:$D$125,2,FALSE)</f>
        <v>867396500</v>
      </c>
      <c r="E74" s="159">
        <f t="shared" si="1"/>
        <v>2706326207</v>
      </c>
      <c r="F74" s="48"/>
      <c r="H74" s="161"/>
      <c r="I74" s="162"/>
      <c r="K74" s="164"/>
    </row>
    <row r="75" spans="1:11" ht="14.25" customHeight="1">
      <c r="A75" s="156">
        <v>71</v>
      </c>
      <c r="B75" s="46" t="s">
        <v>719</v>
      </c>
      <c r="C75" s="157">
        <f>'[1]직판+특판(2023)'!X73</f>
        <v>3483711200</v>
      </c>
      <c r="D75" s="158">
        <v>0</v>
      </c>
      <c r="E75" s="159">
        <f t="shared" si="1"/>
        <v>3483711200</v>
      </c>
      <c r="F75" s="135" t="s">
        <v>738</v>
      </c>
      <c r="H75" s="161"/>
      <c r="I75" s="162"/>
      <c r="K75" s="164"/>
    </row>
    <row r="76" spans="1:11" ht="14.25" customHeight="1">
      <c r="A76" s="156">
        <v>72</v>
      </c>
      <c r="B76" s="69" t="s">
        <v>623</v>
      </c>
      <c r="C76" s="157">
        <f>'[1]직판+특판(2023)'!X74</f>
        <v>3080953347</v>
      </c>
      <c r="D76" s="158">
        <v>6524904813</v>
      </c>
      <c r="E76" s="159">
        <f t="shared" si="1"/>
        <v>-3443951466</v>
      </c>
      <c r="F76" s="53" t="s">
        <v>739</v>
      </c>
      <c r="H76" s="124"/>
      <c r="I76" s="166"/>
      <c r="K76" s="164"/>
    </row>
    <row r="77" spans="1:11" ht="14.25" customHeight="1">
      <c r="A77" s="156">
        <v>73</v>
      </c>
      <c r="B77" s="46" t="s">
        <v>68</v>
      </c>
      <c r="C77" s="157">
        <f>'[1]직판+특판(2023)'!X75</f>
        <v>3066404117</v>
      </c>
      <c r="D77" s="158">
        <f>VLOOKUP(B77,'[1]총매출액(2022)'!$B$6:$D$125,2,FALSE)</f>
        <v>3567650224</v>
      </c>
      <c r="E77" s="159">
        <f t="shared" si="1"/>
        <v>-501246107</v>
      </c>
      <c r="F77" s="53"/>
      <c r="H77" s="161"/>
      <c r="I77" s="162"/>
      <c r="K77" s="164"/>
    </row>
    <row r="78" spans="1:11" ht="14.25" customHeight="1">
      <c r="A78" s="156">
        <v>74</v>
      </c>
      <c r="B78" s="46" t="s">
        <v>73</v>
      </c>
      <c r="C78" s="157">
        <f>'[1]직판+특판(2023)'!X76</f>
        <v>3028204000</v>
      </c>
      <c r="D78" s="158">
        <f>VLOOKUP(B78,'[1]총매출액(2022)'!$B$6:$D$125,2,FALSE)</f>
        <v>5543908002</v>
      </c>
      <c r="E78" s="159">
        <f t="shared" si="1"/>
        <v>-2515704002</v>
      </c>
      <c r="F78" s="48"/>
      <c r="H78" s="124"/>
      <c r="I78" s="166"/>
    </row>
    <row r="79" spans="1:11" ht="14.25" customHeight="1">
      <c r="A79" s="156">
        <v>75</v>
      </c>
      <c r="B79" s="46" t="s">
        <v>60</v>
      </c>
      <c r="C79" s="157">
        <f>'[1]직판+특판(2023)'!X77</f>
        <v>3024650000</v>
      </c>
      <c r="D79" s="158">
        <f>VLOOKUP(B79,'[1]총매출액(2022)'!$B$6:$D$125,2,FALSE)</f>
        <v>2666635000</v>
      </c>
      <c r="E79" s="159">
        <f t="shared" si="1"/>
        <v>358015000</v>
      </c>
      <c r="F79" s="171"/>
      <c r="H79" s="124"/>
      <c r="I79" s="166"/>
      <c r="K79" s="164"/>
    </row>
    <row r="80" spans="1:11" ht="14.25" customHeight="1">
      <c r="A80" s="156">
        <v>76</v>
      </c>
      <c r="B80" s="57" t="s">
        <v>382</v>
      </c>
      <c r="C80" s="157">
        <f>'[1]직판+특판(2023)'!X78</f>
        <v>2715069565</v>
      </c>
      <c r="D80" s="158">
        <f>VLOOKUP(B80,'[1]총매출액(2022)'!$B$6:$D$125,2,FALSE)</f>
        <v>3750834666</v>
      </c>
      <c r="E80" s="159">
        <f t="shared" si="1"/>
        <v>-1035765101</v>
      </c>
      <c r="F80" s="48"/>
      <c r="H80" s="163"/>
      <c r="I80" s="162"/>
      <c r="K80" s="164"/>
    </row>
    <row r="81" spans="1:11" ht="14.25" customHeight="1">
      <c r="A81" s="156">
        <v>77</v>
      </c>
      <c r="B81" s="57" t="s">
        <v>173</v>
      </c>
      <c r="C81" s="157">
        <f>'[1]직판+특판(2023)'!X79</f>
        <v>2686016014</v>
      </c>
      <c r="D81" s="158">
        <f>VLOOKUP(B81,'[1]총매출액(2022)'!$B$6:$D$125,2,FALSE)</f>
        <v>3196246000</v>
      </c>
      <c r="E81" s="159">
        <f t="shared" si="1"/>
        <v>-510229986</v>
      </c>
      <c r="F81" s="53"/>
      <c r="H81" s="124"/>
      <c r="I81" s="166"/>
      <c r="K81" s="164"/>
    </row>
    <row r="82" spans="1:11" ht="14.25" customHeight="1">
      <c r="A82" s="156">
        <v>78</v>
      </c>
      <c r="B82" s="46" t="s">
        <v>180</v>
      </c>
      <c r="C82" s="157">
        <f>'[1]직판+특판(2023)'!X80</f>
        <v>2685190873</v>
      </c>
      <c r="D82" s="158">
        <f>VLOOKUP(B82,'[1]총매출액(2022)'!$B$6:$D$125,2,FALSE)</f>
        <v>2459159243</v>
      </c>
      <c r="E82" s="159">
        <f t="shared" si="1"/>
        <v>226031630</v>
      </c>
      <c r="F82" s="53"/>
      <c r="H82" s="163"/>
      <c r="I82" s="162"/>
    </row>
    <row r="83" spans="1:11" ht="14.25" customHeight="1">
      <c r="A83" s="156">
        <v>79</v>
      </c>
      <c r="B83" s="85" t="s">
        <v>364</v>
      </c>
      <c r="C83" s="157">
        <f>'[1]직판+특판(2023)'!X81</f>
        <v>2597008631</v>
      </c>
      <c r="D83" s="158">
        <f>VLOOKUP(B83,'[1]총매출액(2022)'!$B$6:$D$125,2,FALSE)</f>
        <v>12647503485</v>
      </c>
      <c r="E83" s="159">
        <f t="shared" si="1"/>
        <v>-10050494854</v>
      </c>
      <c r="F83" s="48"/>
      <c r="H83" s="161"/>
      <c r="I83" s="162"/>
    </row>
    <row r="84" spans="1:11" ht="14.25" customHeight="1">
      <c r="A84" s="156">
        <v>80</v>
      </c>
      <c r="B84" s="57" t="s">
        <v>212</v>
      </c>
      <c r="C84" s="157">
        <f>'[1]직판+특판(2023)'!X82</f>
        <v>2472069760</v>
      </c>
      <c r="D84" s="158">
        <f>VLOOKUP(B84,'[1]총매출액(2022)'!$B$6:$D$125,2,FALSE)</f>
        <v>3706326248</v>
      </c>
      <c r="E84" s="159">
        <f t="shared" si="1"/>
        <v>-1234256488</v>
      </c>
      <c r="F84" s="48"/>
      <c r="H84" s="167"/>
      <c r="I84" s="166"/>
    </row>
    <row r="85" spans="1:11" ht="14.25" customHeight="1">
      <c r="A85" s="156">
        <v>81</v>
      </c>
      <c r="B85" s="50" t="s">
        <v>740</v>
      </c>
      <c r="C85" s="157">
        <f>'[1]직판+특판(2023)'!X83</f>
        <v>2301952765</v>
      </c>
      <c r="D85" s="158">
        <v>4549588532</v>
      </c>
      <c r="E85" s="159">
        <f t="shared" si="1"/>
        <v>-2247635767</v>
      </c>
      <c r="F85" s="53" t="s">
        <v>741</v>
      </c>
      <c r="H85" s="167"/>
      <c r="I85" s="166"/>
    </row>
    <row r="86" spans="1:11" ht="14.25" customHeight="1">
      <c r="A86" s="156">
        <v>82</v>
      </c>
      <c r="B86" s="46" t="s">
        <v>640</v>
      </c>
      <c r="C86" s="157">
        <f>'[1]직판+특판(2023)'!X84</f>
        <v>2254338380</v>
      </c>
      <c r="D86" s="158">
        <v>2035450202</v>
      </c>
      <c r="E86" s="159">
        <f t="shared" si="1"/>
        <v>218888178</v>
      </c>
      <c r="F86" s="53" t="s">
        <v>742</v>
      </c>
      <c r="H86" s="167"/>
      <c r="I86" s="166"/>
    </row>
    <row r="87" spans="1:11" ht="14.25" customHeight="1">
      <c r="A87" s="156">
        <v>83</v>
      </c>
      <c r="B87" s="57" t="s">
        <v>383</v>
      </c>
      <c r="C87" s="157">
        <f>'[1]직판+특판(2023)'!X85</f>
        <v>2120000143</v>
      </c>
      <c r="D87" s="158">
        <f>VLOOKUP(B87,'[1]총매출액(2022)'!$B$6:$D$125,2,FALSE)</f>
        <v>3147159350</v>
      </c>
      <c r="E87" s="159">
        <f t="shared" si="1"/>
        <v>-1027159207</v>
      </c>
      <c r="F87" s="53"/>
      <c r="H87" s="174"/>
      <c r="I87" s="162"/>
    </row>
    <row r="88" spans="1:11" ht="14.25" customHeight="1">
      <c r="A88" s="156">
        <v>84</v>
      </c>
      <c r="B88" s="50" t="s">
        <v>743</v>
      </c>
      <c r="C88" s="157">
        <f>'[1]직판+특판(2023)'!X86</f>
        <v>2101986000</v>
      </c>
      <c r="D88" s="158">
        <v>0</v>
      </c>
      <c r="E88" s="159">
        <f t="shared" si="1"/>
        <v>2101986000</v>
      </c>
      <c r="F88" s="175" t="s">
        <v>744</v>
      </c>
      <c r="H88" s="161"/>
      <c r="I88" s="162"/>
    </row>
    <row r="89" spans="1:11" ht="14.25" customHeight="1">
      <c r="A89" s="156">
        <v>85</v>
      </c>
      <c r="B89" s="50" t="s">
        <v>649</v>
      </c>
      <c r="C89" s="157">
        <f>'[1]직판+특판(2023)'!X87</f>
        <v>2066860000</v>
      </c>
      <c r="D89" s="158">
        <v>0</v>
      </c>
      <c r="E89" s="159">
        <f t="shared" si="1"/>
        <v>2066860000</v>
      </c>
      <c r="F89" s="48" t="s">
        <v>745</v>
      </c>
      <c r="H89" s="167"/>
      <c r="I89" s="166"/>
      <c r="K89" s="164"/>
    </row>
    <row r="90" spans="1:11" ht="14.25" customHeight="1">
      <c r="A90" s="156">
        <v>86</v>
      </c>
      <c r="B90" s="57" t="s">
        <v>384</v>
      </c>
      <c r="C90" s="157">
        <f>'[1]직판+특판(2023)'!X88</f>
        <v>2011992665</v>
      </c>
      <c r="D90" s="158">
        <f>VLOOKUP(B90,'[1]총매출액(2022)'!$B$6:$D$125,2,FALSE)</f>
        <v>2188162700</v>
      </c>
      <c r="E90" s="159">
        <f t="shared" si="1"/>
        <v>-176170035</v>
      </c>
      <c r="F90" s="53"/>
      <c r="H90" s="167"/>
      <c r="I90" s="166"/>
      <c r="K90" s="164"/>
    </row>
    <row r="91" spans="1:11" ht="14.25" customHeight="1">
      <c r="A91" s="156">
        <v>87</v>
      </c>
      <c r="B91" s="46" t="s">
        <v>655</v>
      </c>
      <c r="C91" s="157">
        <f>'[1]직판+특판(2023)'!X89</f>
        <v>1569392834</v>
      </c>
      <c r="D91" s="158">
        <v>999422250</v>
      </c>
      <c r="E91" s="159">
        <f t="shared" si="1"/>
        <v>569970584</v>
      </c>
      <c r="F91" s="53" t="s">
        <v>746</v>
      </c>
      <c r="H91" s="176"/>
      <c r="I91" s="166"/>
    </row>
    <row r="92" spans="1:11" ht="14.25" customHeight="1">
      <c r="A92" s="156">
        <v>88</v>
      </c>
      <c r="B92" s="57" t="s">
        <v>206</v>
      </c>
      <c r="C92" s="157">
        <f>'[1]직판+특판(2023)'!X90</f>
        <v>1223856460</v>
      </c>
      <c r="D92" s="158">
        <f>VLOOKUP(B92,'[1]총매출액(2022)'!$B$6:$D$125,2,FALSE)</f>
        <v>1824271990</v>
      </c>
      <c r="E92" s="159">
        <f t="shared" si="1"/>
        <v>-600415530</v>
      </c>
      <c r="F92" s="53"/>
      <c r="H92" s="176"/>
      <c r="I92" s="166"/>
    </row>
    <row r="93" spans="1:11" ht="14.25" customHeight="1">
      <c r="A93" s="156">
        <v>89</v>
      </c>
      <c r="B93" s="50" t="s">
        <v>341</v>
      </c>
      <c r="C93" s="157">
        <f>'[1]직판+특판(2023)'!X91</f>
        <v>1094923930</v>
      </c>
      <c r="D93" s="158">
        <f>VLOOKUP(B93,'[1]총매출액(2022)'!$B$6:$D$125,2,FALSE)</f>
        <v>750162300</v>
      </c>
      <c r="E93" s="159">
        <f t="shared" si="1"/>
        <v>344761630</v>
      </c>
      <c r="F93" s="53"/>
      <c r="H93" s="167"/>
      <c r="I93" s="166"/>
    </row>
    <row r="94" spans="1:11" ht="14.25" customHeight="1">
      <c r="A94" s="156">
        <v>90</v>
      </c>
      <c r="B94" s="46" t="s">
        <v>81</v>
      </c>
      <c r="C94" s="157">
        <f>'[1]직판+특판(2023)'!X92</f>
        <v>1066562420</v>
      </c>
      <c r="D94" s="158">
        <f>VLOOKUP(B94,'[1]총매출액(2022)'!$B$6:$D$125,2,FALSE)</f>
        <v>1393991060</v>
      </c>
      <c r="E94" s="159">
        <f t="shared" si="1"/>
        <v>-327428640</v>
      </c>
      <c r="F94" s="53"/>
      <c r="H94" s="167"/>
      <c r="I94" s="166"/>
      <c r="K94" s="164"/>
    </row>
    <row r="95" spans="1:11" ht="14.25" customHeight="1">
      <c r="A95" s="156">
        <v>91</v>
      </c>
      <c r="B95" s="46" t="s">
        <v>662</v>
      </c>
      <c r="C95" s="157">
        <f>'[1]직판+특판(2023)'!X93</f>
        <v>1034233670</v>
      </c>
      <c r="D95" s="158">
        <v>2583660679</v>
      </c>
      <c r="E95" s="159">
        <f t="shared" si="1"/>
        <v>-1549427009</v>
      </c>
      <c r="F95" s="53" t="s">
        <v>747</v>
      </c>
      <c r="H95" s="167"/>
      <c r="I95" s="166"/>
      <c r="K95" s="164"/>
    </row>
    <row r="96" spans="1:11" ht="14.25" customHeight="1">
      <c r="A96" s="156">
        <v>92</v>
      </c>
      <c r="B96" s="50" t="s">
        <v>331</v>
      </c>
      <c r="C96" s="157">
        <f>'[1]직판+특판(2023)'!X94</f>
        <v>929614620</v>
      </c>
      <c r="D96" s="158">
        <f>VLOOKUP(B96,'[1]총매출액(2022)'!$B$6:$D$125,2,FALSE)</f>
        <v>969451400</v>
      </c>
      <c r="E96" s="159">
        <f t="shared" si="1"/>
        <v>-39836780</v>
      </c>
      <c r="F96" s="53"/>
      <c r="H96" s="161"/>
      <c r="I96" s="162"/>
    </row>
    <row r="97" spans="1:11" ht="14.25" customHeight="1">
      <c r="A97" s="156">
        <v>93</v>
      </c>
      <c r="B97" s="57" t="s">
        <v>211</v>
      </c>
      <c r="C97" s="157">
        <f>'[1]직판+특판(2023)'!X95</f>
        <v>722732610</v>
      </c>
      <c r="D97" s="158">
        <f>VLOOKUP(B97,'[1]총매출액(2022)'!$B$6:$D$125,2,FALSE)</f>
        <v>2442695055</v>
      </c>
      <c r="E97" s="159">
        <f t="shared" si="1"/>
        <v>-1719962445</v>
      </c>
      <c r="F97" s="53"/>
      <c r="H97" s="161"/>
      <c r="I97" s="162"/>
    </row>
    <row r="98" spans="1:11" ht="14.25" customHeight="1">
      <c r="A98" s="156">
        <v>94</v>
      </c>
      <c r="B98" s="57" t="s">
        <v>387</v>
      </c>
      <c r="C98" s="157">
        <f>'[1]직판+특판(2023)'!X96</f>
        <v>639865927</v>
      </c>
      <c r="D98" s="158">
        <f>VLOOKUP(B98,'[1]총매출액(2022)'!$B$6:$D$125,2,FALSE)</f>
        <v>776096646</v>
      </c>
      <c r="E98" s="159">
        <f t="shared" si="1"/>
        <v>-136230719</v>
      </c>
      <c r="F98" s="48"/>
      <c r="H98" s="167"/>
      <c r="I98" s="166"/>
    </row>
    <row r="99" spans="1:11" ht="14.25" customHeight="1">
      <c r="A99" s="156">
        <v>95</v>
      </c>
      <c r="B99" s="57" t="s">
        <v>214</v>
      </c>
      <c r="C99" s="157">
        <f>'[1]직판+특판(2023)'!X97</f>
        <v>635277700</v>
      </c>
      <c r="D99" s="158">
        <f>VLOOKUP(B99,'[1]총매출액(2022)'!$B$6:$D$125,2,FALSE)</f>
        <v>292964600</v>
      </c>
      <c r="E99" s="159">
        <f t="shared" si="1"/>
        <v>342313100</v>
      </c>
      <c r="F99" s="53"/>
      <c r="H99" s="167"/>
      <c r="I99" s="166"/>
      <c r="K99" s="164"/>
    </row>
    <row r="100" spans="1:11" ht="14.25" customHeight="1">
      <c r="A100" s="156">
        <v>96</v>
      </c>
      <c r="B100" s="46" t="s">
        <v>78</v>
      </c>
      <c r="C100" s="157">
        <f>'[1]직판+특판(2023)'!X98</f>
        <v>554901900</v>
      </c>
      <c r="D100" s="158">
        <f>VLOOKUP(B100,'[1]총매출액(2022)'!$B$6:$D$125,2,FALSE)</f>
        <v>2210850656</v>
      </c>
      <c r="E100" s="159">
        <f t="shared" si="1"/>
        <v>-1655948756</v>
      </c>
      <c r="F100" s="53"/>
      <c r="H100" s="167"/>
      <c r="I100" s="166"/>
      <c r="K100" s="164"/>
    </row>
    <row r="101" spans="1:11" ht="14.25" customHeight="1">
      <c r="A101" s="156">
        <v>97</v>
      </c>
      <c r="B101" s="50" t="s">
        <v>210</v>
      </c>
      <c r="C101" s="157">
        <f>'[1]직판+특판(2023)'!X99</f>
        <v>530358700</v>
      </c>
      <c r="D101" s="158">
        <f>VLOOKUP(B101,'[1]총매출액(2022)'!$B$6:$D$125,2,FALSE)</f>
        <v>1021351100</v>
      </c>
      <c r="E101" s="168">
        <f t="shared" si="1"/>
        <v>-490992400</v>
      </c>
      <c r="F101" s="53"/>
      <c r="H101" s="167"/>
      <c r="I101" s="166"/>
      <c r="K101" s="164"/>
    </row>
    <row r="102" spans="1:11" ht="14.25" customHeight="1">
      <c r="A102" s="156">
        <v>98</v>
      </c>
      <c r="B102" s="57" t="s">
        <v>215</v>
      </c>
      <c r="C102" s="157">
        <f>'[1]직판+특판(2023)'!X100</f>
        <v>518085687</v>
      </c>
      <c r="D102" s="158">
        <f>VLOOKUP(B102,'[1]총매출액(2022)'!$B$6:$D$125,2,FALSE)</f>
        <v>989860210</v>
      </c>
      <c r="E102" s="159">
        <f t="shared" si="1"/>
        <v>-471774523</v>
      </c>
      <c r="F102" s="53"/>
      <c r="H102" s="177"/>
      <c r="I102" s="162"/>
    </row>
    <row r="103" spans="1:11" ht="14.25" customHeight="1">
      <c r="A103" s="156">
        <v>99</v>
      </c>
      <c r="B103" s="50" t="s">
        <v>677</v>
      </c>
      <c r="C103" s="157">
        <f>'[1]직판+특판(2023)'!X101</f>
        <v>517855700</v>
      </c>
      <c r="D103" s="158">
        <v>488034135</v>
      </c>
      <c r="E103" s="159">
        <f t="shared" si="1"/>
        <v>29821565</v>
      </c>
      <c r="F103" s="53" t="s">
        <v>748</v>
      </c>
      <c r="H103" s="161"/>
      <c r="I103" s="162"/>
      <c r="K103" s="164"/>
    </row>
    <row r="104" spans="1:11" ht="14.25" customHeight="1">
      <c r="A104" s="156">
        <v>100</v>
      </c>
      <c r="B104" s="50" t="s">
        <v>75</v>
      </c>
      <c r="C104" s="157">
        <f>'[1]직판+특판(2023)'!X102</f>
        <v>510641700</v>
      </c>
      <c r="D104" s="158">
        <f>VLOOKUP(B104,'[1]총매출액(2022)'!$B$6:$D$125,2,FALSE)</f>
        <v>794134903</v>
      </c>
      <c r="E104" s="159">
        <f t="shared" si="1"/>
        <v>-283493203</v>
      </c>
      <c r="F104" s="48"/>
      <c r="H104" s="176"/>
      <c r="I104" s="166"/>
      <c r="K104" s="164"/>
    </row>
    <row r="105" spans="1:11" ht="14.25" customHeight="1">
      <c r="A105" s="156">
        <v>101</v>
      </c>
      <c r="B105" s="57" t="s">
        <v>213</v>
      </c>
      <c r="C105" s="157">
        <f>'[1]직판+특판(2023)'!X103</f>
        <v>436023362</v>
      </c>
      <c r="D105" s="158">
        <f>VLOOKUP(B105,'[1]총매출액(2022)'!$B$6:$D$125,2,FALSE)</f>
        <v>517024930</v>
      </c>
      <c r="E105" s="159">
        <f t="shared" si="1"/>
        <v>-81001568</v>
      </c>
      <c r="F105" s="53"/>
      <c r="H105" s="161"/>
      <c r="I105" s="162"/>
      <c r="K105" s="164"/>
    </row>
    <row r="106" spans="1:11" ht="14.25" customHeight="1">
      <c r="A106" s="156">
        <v>102</v>
      </c>
      <c r="B106" s="50" t="s">
        <v>749</v>
      </c>
      <c r="C106" s="157">
        <f>'[1]직판+특판(2023)'!X104</f>
        <v>358069000</v>
      </c>
      <c r="D106" s="158">
        <v>0</v>
      </c>
      <c r="E106" s="159">
        <f t="shared" si="1"/>
        <v>358069000</v>
      </c>
      <c r="F106" s="178" t="s">
        <v>750</v>
      </c>
      <c r="H106" s="176"/>
      <c r="I106" s="166"/>
      <c r="K106" s="164"/>
    </row>
    <row r="107" spans="1:11" ht="14.25" customHeight="1">
      <c r="A107" s="156">
        <v>103</v>
      </c>
      <c r="B107" s="46" t="s">
        <v>87</v>
      </c>
      <c r="C107" s="157">
        <f>'[1]직판+특판(2023)'!X105</f>
        <v>239074899</v>
      </c>
      <c r="D107" s="158">
        <f>VLOOKUP(B107,'[1]총매출액(2022)'!$B$6:$D$125,2,FALSE)</f>
        <v>243839225</v>
      </c>
      <c r="E107" s="159">
        <f t="shared" si="1"/>
        <v>-4764326</v>
      </c>
      <c r="F107" s="171"/>
      <c r="H107" s="177"/>
      <c r="I107" s="162"/>
      <c r="K107" s="164"/>
    </row>
    <row r="108" spans="1:11" ht="14.25" customHeight="1">
      <c r="A108" s="156">
        <v>104</v>
      </c>
      <c r="B108" s="46" t="s">
        <v>90</v>
      </c>
      <c r="C108" s="157">
        <f>'[1]직판+특판(2023)'!X106</f>
        <v>151451650</v>
      </c>
      <c r="D108" s="158">
        <f>VLOOKUP(B108,'[1]총매출액(2022)'!$B$6:$D$125,2,FALSE)</f>
        <v>1017057011</v>
      </c>
      <c r="E108" s="159">
        <f t="shared" si="1"/>
        <v>-865605361</v>
      </c>
      <c r="F108" s="53"/>
      <c r="H108" s="161"/>
      <c r="I108" s="162"/>
      <c r="K108" s="164"/>
    </row>
    <row r="109" spans="1:11" ht="14.25" customHeight="1">
      <c r="A109" s="156">
        <v>105</v>
      </c>
      <c r="B109" s="50" t="s">
        <v>751</v>
      </c>
      <c r="C109" s="157">
        <f>'[1]직판+특판(2023)'!X107</f>
        <v>139203535</v>
      </c>
      <c r="D109" s="158">
        <f>VLOOKUP(B109,'[1]총매출액(2022)'!$B$6:$D$125,2,FALSE)</f>
        <v>131076629</v>
      </c>
      <c r="E109" s="159">
        <f t="shared" si="1"/>
        <v>8126906</v>
      </c>
      <c r="F109" s="48"/>
      <c r="H109" s="167"/>
      <c r="I109" s="166"/>
      <c r="K109" s="164"/>
    </row>
    <row r="110" spans="1:11" ht="14.25" customHeight="1">
      <c r="A110" s="156">
        <v>106</v>
      </c>
      <c r="B110" s="50" t="s">
        <v>389</v>
      </c>
      <c r="C110" s="157">
        <f>'[1]직판+특판(2023)'!X108</f>
        <v>129613509</v>
      </c>
      <c r="D110" s="158">
        <f>VLOOKUP(B110,'[1]총매출액(2022)'!$B$6:$D$125,2,FALSE)</f>
        <v>88759604</v>
      </c>
      <c r="E110" s="159">
        <f t="shared" si="1"/>
        <v>40853905</v>
      </c>
      <c r="F110" s="48"/>
      <c r="H110" s="167"/>
      <c r="I110" s="166"/>
      <c r="K110" s="164"/>
    </row>
    <row r="111" spans="1:11" ht="14.25" customHeight="1">
      <c r="A111" s="156">
        <v>107</v>
      </c>
      <c r="B111" s="46" t="s">
        <v>95</v>
      </c>
      <c r="C111" s="157">
        <f>'[1]직판+특판(2023)'!X109</f>
        <v>101038800</v>
      </c>
      <c r="D111" s="158">
        <f>VLOOKUP(B111,'[1]총매출액(2022)'!$B$6:$D$125,2,FALSE)</f>
        <v>63272500</v>
      </c>
      <c r="E111" s="168">
        <f t="shared" si="1"/>
        <v>37766300</v>
      </c>
      <c r="F111" s="48"/>
      <c r="H111" s="167"/>
      <c r="I111" s="166"/>
      <c r="K111" s="164"/>
    </row>
    <row r="112" spans="1:11" ht="14.25" customHeight="1">
      <c r="A112" s="156">
        <v>108</v>
      </c>
      <c r="B112" s="50" t="s">
        <v>752</v>
      </c>
      <c r="C112" s="157">
        <f>'[1]직판+특판(2023)'!X110</f>
        <v>80466870</v>
      </c>
      <c r="D112" s="158">
        <v>0</v>
      </c>
      <c r="E112" s="159">
        <f t="shared" si="1"/>
        <v>80466870</v>
      </c>
      <c r="F112" s="172" t="s">
        <v>753</v>
      </c>
      <c r="H112" s="167"/>
      <c r="I112" s="166"/>
      <c r="K112" s="164"/>
    </row>
    <row r="113" spans="1:11" ht="14.25" customHeight="1">
      <c r="A113" s="156">
        <v>109</v>
      </c>
      <c r="B113" s="50" t="s">
        <v>754</v>
      </c>
      <c r="C113" s="157">
        <f>'[1]직판+특판(2023)'!X111</f>
        <v>47810000</v>
      </c>
      <c r="D113" s="158">
        <v>0</v>
      </c>
      <c r="E113" s="159">
        <f t="shared" si="1"/>
        <v>47810000</v>
      </c>
      <c r="F113" s="172" t="s">
        <v>755</v>
      </c>
      <c r="H113" s="167"/>
      <c r="I113" s="166"/>
      <c r="K113" s="164"/>
    </row>
    <row r="114" spans="1:11" ht="14.25" customHeight="1">
      <c r="A114" s="156">
        <v>110</v>
      </c>
      <c r="B114" s="46" t="s">
        <v>756</v>
      </c>
      <c r="C114" s="157">
        <f>'[1]직판+특판(2023)'!X112</f>
        <v>14863850</v>
      </c>
      <c r="D114" s="158">
        <f>VLOOKUP(B114,'[1]총매출액(2022)'!$B$6:$D$125,2,FALSE)</f>
        <v>284655750</v>
      </c>
      <c r="E114" s="159">
        <f t="shared" si="1"/>
        <v>-269791900</v>
      </c>
      <c r="F114" s="179"/>
      <c r="H114" s="167"/>
      <c r="I114" s="166"/>
      <c r="K114" s="164"/>
    </row>
    <row r="115" spans="1:11" ht="14.25" customHeight="1">
      <c r="A115" s="156">
        <v>111</v>
      </c>
      <c r="B115" s="50" t="s">
        <v>757</v>
      </c>
      <c r="C115" s="157">
        <f>'[1]직판+특판(2023)'!X113</f>
        <v>4169710</v>
      </c>
      <c r="D115" s="158">
        <v>0</v>
      </c>
      <c r="E115" s="159">
        <f t="shared" si="1"/>
        <v>4169710</v>
      </c>
      <c r="F115" s="179" t="s">
        <v>758</v>
      </c>
      <c r="H115" s="167"/>
      <c r="I115" s="166"/>
      <c r="K115" s="164"/>
    </row>
    <row r="116" spans="1:11" ht="14.25" customHeight="1">
      <c r="A116" s="156">
        <v>112</v>
      </c>
      <c r="B116" s="50" t="s">
        <v>759</v>
      </c>
      <c r="C116" s="157">
        <f>'[1]직판+특판(2023)'!X114</f>
        <v>660000</v>
      </c>
      <c r="D116" s="158">
        <f>VLOOKUP(B116,'[1]총매출액(2022)'!$B$6:$D$125,2,FALSE)</f>
        <v>1452200</v>
      </c>
      <c r="E116" s="159">
        <f t="shared" si="1"/>
        <v>-792200</v>
      </c>
      <c r="F116" s="66"/>
      <c r="H116" s="167"/>
      <c r="I116" s="166"/>
    </row>
    <row r="117" spans="1:11" ht="14.25" customHeight="1">
      <c r="A117" s="156">
        <v>113</v>
      </c>
      <c r="B117" s="118" t="s">
        <v>12</v>
      </c>
      <c r="C117" s="180">
        <v>0</v>
      </c>
      <c r="D117" s="158">
        <f>VLOOKUP(B117,'[1]총매출액(2022)'!$B$6:$D$125,2,FALSE)</f>
        <v>45901900539</v>
      </c>
      <c r="E117" s="159">
        <f t="shared" si="1"/>
        <v>-45901900539</v>
      </c>
      <c r="F117" s="66" t="s">
        <v>760</v>
      </c>
      <c r="H117" s="167"/>
      <c r="I117" s="166"/>
    </row>
    <row r="118" spans="1:11" ht="14.25" customHeight="1">
      <c r="A118" s="156">
        <v>114</v>
      </c>
      <c r="B118" s="57" t="s">
        <v>200</v>
      </c>
      <c r="C118" s="180">
        <v>0</v>
      </c>
      <c r="D118" s="158">
        <f>VLOOKUP(B118,'[1]총매출액(2022)'!$B$6:$D$125,2,FALSE)</f>
        <v>8430389750</v>
      </c>
      <c r="E118" s="159">
        <f t="shared" si="1"/>
        <v>-8430389750</v>
      </c>
      <c r="F118" s="66" t="s">
        <v>760</v>
      </c>
      <c r="H118" s="167"/>
      <c r="I118" s="166"/>
    </row>
    <row r="119" spans="1:11" ht="14.25" customHeight="1">
      <c r="A119" s="156">
        <v>115</v>
      </c>
      <c r="B119" s="57" t="s">
        <v>199</v>
      </c>
      <c r="C119" s="180">
        <v>0</v>
      </c>
      <c r="D119" s="158">
        <f>VLOOKUP(B119,'[1]총매출액(2022)'!$B$6:$D$125,2,FALSE)</f>
        <v>5989863380</v>
      </c>
      <c r="E119" s="159">
        <f t="shared" si="1"/>
        <v>-5989863380</v>
      </c>
      <c r="F119" s="66" t="s">
        <v>760</v>
      </c>
      <c r="H119" s="167"/>
      <c r="I119" s="166"/>
    </row>
    <row r="120" spans="1:11" ht="14.25" customHeight="1">
      <c r="A120" s="156">
        <v>116</v>
      </c>
      <c r="B120" s="57" t="s">
        <v>205</v>
      </c>
      <c r="C120" s="180">
        <v>0</v>
      </c>
      <c r="D120" s="158">
        <f>VLOOKUP(B120,'[1]총매출액(2022)'!$B$6:$D$125,2,FALSE)</f>
        <v>4303277960</v>
      </c>
      <c r="E120" s="159">
        <f t="shared" si="1"/>
        <v>-4303277960</v>
      </c>
      <c r="F120" s="66" t="s">
        <v>761</v>
      </c>
      <c r="H120" s="167"/>
      <c r="I120" s="166"/>
    </row>
    <row r="121" spans="1:11" ht="14.25" customHeight="1">
      <c r="A121" s="156">
        <v>117</v>
      </c>
      <c r="B121" s="57" t="s">
        <v>202</v>
      </c>
      <c r="C121" s="180">
        <v>0</v>
      </c>
      <c r="D121" s="158">
        <f>VLOOKUP(B121,'[1]총매출액(2022)'!$B$6:$D$125,2,FALSE)</f>
        <v>3630192166</v>
      </c>
      <c r="E121" s="159">
        <f t="shared" si="1"/>
        <v>-3630192166</v>
      </c>
      <c r="F121" s="66" t="s">
        <v>761</v>
      </c>
      <c r="H121" s="167"/>
      <c r="I121" s="166"/>
    </row>
    <row r="122" spans="1:11" ht="14.25" customHeight="1">
      <c r="A122" s="156">
        <v>118</v>
      </c>
      <c r="B122" s="57" t="s">
        <v>207</v>
      </c>
      <c r="C122" s="180">
        <v>0</v>
      </c>
      <c r="D122" s="158">
        <f>VLOOKUP(B122,'[1]총매출액(2022)'!$B$6:$D$125,2,FALSE)</f>
        <v>1932670000</v>
      </c>
      <c r="E122" s="159">
        <f t="shared" si="1"/>
        <v>-1932670000</v>
      </c>
      <c r="F122" s="66" t="s">
        <v>760</v>
      </c>
      <c r="H122" s="167"/>
      <c r="I122" s="166"/>
    </row>
    <row r="123" spans="1:11" ht="14.25" customHeight="1">
      <c r="A123" s="156">
        <v>119</v>
      </c>
      <c r="B123" s="57" t="s">
        <v>385</v>
      </c>
      <c r="C123" s="180">
        <v>0</v>
      </c>
      <c r="D123" s="158">
        <f>VLOOKUP(B123,'[1]총매출액(2022)'!$B$6:$D$125,2,FALSE)</f>
        <v>1499481227</v>
      </c>
      <c r="E123" s="159">
        <f t="shared" si="1"/>
        <v>-1499481227</v>
      </c>
      <c r="F123" s="66" t="s">
        <v>760</v>
      </c>
      <c r="H123" s="167"/>
      <c r="I123" s="166"/>
    </row>
    <row r="124" spans="1:11" ht="14.25" customHeight="1">
      <c r="A124" s="156">
        <v>120</v>
      </c>
      <c r="B124" s="57" t="s">
        <v>386</v>
      </c>
      <c r="C124" s="180">
        <v>0</v>
      </c>
      <c r="D124" s="158">
        <f>VLOOKUP(B124,'[1]총매출액(2022)'!$B$6:$D$125,2,FALSE)</f>
        <v>1472565154</v>
      </c>
      <c r="E124" s="159">
        <f t="shared" si="1"/>
        <v>-1472565154</v>
      </c>
      <c r="F124" s="66" t="s">
        <v>760</v>
      </c>
      <c r="H124" s="167"/>
      <c r="I124" s="166"/>
    </row>
    <row r="125" spans="1:11" ht="14.25" customHeight="1">
      <c r="A125" s="156">
        <v>121</v>
      </c>
      <c r="B125" s="118" t="s">
        <v>142</v>
      </c>
      <c r="C125" s="180">
        <v>0</v>
      </c>
      <c r="D125" s="158">
        <f>VLOOKUP(B125,'[1]총매출액(2022)'!$B$6:$D$125,2,FALSE)</f>
        <v>1043453460</v>
      </c>
      <c r="E125" s="159">
        <f t="shared" si="1"/>
        <v>-1043453460</v>
      </c>
      <c r="F125" s="66" t="s">
        <v>760</v>
      </c>
      <c r="H125" s="167"/>
      <c r="I125" s="166"/>
    </row>
    <row r="126" spans="1:11" ht="14.25" customHeight="1" thickBot="1">
      <c r="A126" s="181">
        <v>122</v>
      </c>
      <c r="B126" s="120" t="s">
        <v>388</v>
      </c>
      <c r="C126" s="182">
        <v>0</v>
      </c>
      <c r="D126" s="183">
        <f>VLOOKUP(B126,'[1]총매출액(2022)'!$B$6:$D$125,2,FALSE)</f>
        <v>498808850</v>
      </c>
      <c r="E126" s="184">
        <f t="shared" si="1"/>
        <v>-498808850</v>
      </c>
      <c r="F126" s="185" t="s">
        <v>760</v>
      </c>
      <c r="H126" s="167"/>
      <c r="I126" s="166"/>
    </row>
    <row r="127" spans="1:11" ht="14.25" customHeight="1" thickTop="1" thickBot="1">
      <c r="A127" s="41"/>
      <c r="B127" s="186" t="s">
        <v>100</v>
      </c>
      <c r="C127" s="187">
        <f>SUM(C5:C126)</f>
        <v>4960646135819</v>
      </c>
      <c r="D127" s="188">
        <f>SUM(D5:D126)</f>
        <v>5416624193653</v>
      </c>
      <c r="E127" s="189">
        <f>C127-D127</f>
        <v>-455978057834</v>
      </c>
      <c r="F127" s="190"/>
      <c r="H127" s="167"/>
      <c r="I127" s="166"/>
    </row>
    <row r="128" spans="1:11" ht="14.25" customHeight="1">
      <c r="A128" s="28"/>
      <c r="H128" s="192"/>
      <c r="I128" s="166"/>
      <c r="K128" s="164"/>
    </row>
    <row r="129" spans="1:11" ht="14.25" customHeight="1">
      <c r="A129" s="28"/>
      <c r="C129" s="193"/>
      <c r="D129" s="194"/>
      <c r="E129" s="194"/>
      <c r="H129" s="161"/>
      <c r="I129" s="162"/>
      <c r="K129" s="164"/>
    </row>
    <row r="130" spans="1:11" ht="14.25" customHeight="1">
      <c r="A130" s="28"/>
      <c r="H130" s="161"/>
      <c r="I130" s="162"/>
      <c r="K130" s="164"/>
    </row>
    <row r="131" spans="1:11" ht="14.25" customHeight="1">
      <c r="A131" s="28"/>
      <c r="H131" s="161"/>
      <c r="I131" s="162"/>
      <c r="K131" s="164"/>
    </row>
    <row r="132" spans="1:11" ht="20.25" customHeight="1">
      <c r="A132" s="28"/>
      <c r="H132" s="177"/>
      <c r="I132" s="162"/>
      <c r="K132" s="164"/>
    </row>
    <row r="133" spans="1:11">
      <c r="K133" s="164"/>
    </row>
    <row r="134" spans="1:11">
      <c r="K134" s="164"/>
    </row>
    <row r="137" spans="1:11">
      <c r="K137" s="164"/>
    </row>
    <row r="138" spans="1:11">
      <c r="K138" s="164"/>
    </row>
    <row r="139" spans="1:11">
      <c r="K139" s="164"/>
    </row>
    <row r="142" spans="1:11">
      <c r="K142" s="164"/>
    </row>
    <row r="144" spans="1:11">
      <c r="K144" s="164"/>
    </row>
  </sheetData>
  <mergeCells count="2">
    <mergeCell ref="A2:F2"/>
    <mergeCell ref="A4:B4"/>
  </mergeCells>
  <phoneticPr fontId="4" type="noConversion"/>
  <pageMargins left="0.25" right="0.25" top="0.75" bottom="0.75" header="0.3" footer="0.3"/>
  <pageSetup paperSize="9" scale="7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3E637-DF53-4FC3-B912-AC58B81377DC}">
  <sheetPr>
    <tabColor theme="8"/>
    <pageSetUpPr fitToPage="1"/>
  </sheetPr>
  <dimension ref="A1:L132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33" sqref="K33"/>
    </sheetView>
  </sheetViews>
  <sheetFormatPr defaultRowHeight="16.5"/>
  <cols>
    <col min="1" max="1" width="3.625" customWidth="1"/>
    <col min="2" max="2" width="22.75" customWidth="1"/>
    <col min="3" max="3" width="21.375" customWidth="1"/>
    <col min="4" max="4" width="22.5" customWidth="1"/>
    <col min="5" max="5" width="16.75" customWidth="1"/>
    <col min="6" max="6" width="15.375" customWidth="1"/>
    <col min="7" max="7" width="49.875" customWidth="1"/>
    <col min="9" max="9" width="18.375" customWidth="1"/>
    <col min="11" max="11" width="17.75" customWidth="1"/>
    <col min="12" max="12" width="15.375" customWidth="1"/>
  </cols>
  <sheetData>
    <row r="1" spans="1:12">
      <c r="A1" s="35" t="s">
        <v>762</v>
      </c>
      <c r="B1" s="36"/>
      <c r="C1" s="3"/>
      <c r="D1" s="13"/>
      <c r="E1" s="3"/>
      <c r="F1" s="14"/>
      <c r="G1" s="3"/>
    </row>
    <row r="2" spans="1:12" ht="27" customHeight="1">
      <c r="A2" s="516" t="s">
        <v>763</v>
      </c>
      <c r="B2" s="516"/>
      <c r="C2" s="516"/>
      <c r="D2" s="516"/>
      <c r="E2" s="516"/>
      <c r="F2" s="516"/>
      <c r="G2" s="516"/>
    </row>
    <row r="3" spans="1:12" ht="13.5" customHeight="1" thickBot="1">
      <c r="A3" s="44"/>
      <c r="B3" s="44"/>
      <c r="C3" s="44"/>
      <c r="D3" s="44"/>
      <c r="E3" s="44"/>
      <c r="F3" s="44"/>
      <c r="G3" s="15" t="s">
        <v>390</v>
      </c>
    </row>
    <row r="4" spans="1:12" ht="17.25" thickBot="1">
      <c r="A4" s="519" t="s">
        <v>391</v>
      </c>
      <c r="B4" s="520"/>
      <c r="C4" s="195" t="s">
        <v>764</v>
      </c>
      <c r="D4" s="196" t="s">
        <v>369</v>
      </c>
      <c r="E4" s="197" t="s">
        <v>392</v>
      </c>
      <c r="F4" s="198" t="s">
        <v>393</v>
      </c>
      <c r="G4" s="24" t="s">
        <v>371</v>
      </c>
    </row>
    <row r="5" spans="1:12" ht="15.75" customHeight="1" thickTop="1">
      <c r="A5" s="199">
        <v>1</v>
      </c>
      <c r="B5" s="200" t="s">
        <v>0</v>
      </c>
      <c r="C5" s="201">
        <v>410273379912</v>
      </c>
      <c r="D5" s="202">
        <f>VLOOKUP(B5,'[1]후원수당지급총액(2022)'!$B$5:$C$124,2,FALSE)</f>
        <v>466644544703</v>
      </c>
      <c r="E5" s="203">
        <f t="shared" ref="E5:E68" si="0">C5-D5</f>
        <v>-56371164791</v>
      </c>
      <c r="F5" s="204">
        <f>C5/'[1]총매출액(2023)'!C5</f>
        <v>0.3309396116470773</v>
      </c>
      <c r="G5" s="205"/>
      <c r="K5" s="124"/>
      <c r="L5" s="166"/>
    </row>
    <row r="6" spans="1:12" ht="15.75" customHeight="1">
      <c r="A6" s="206">
        <v>2</v>
      </c>
      <c r="B6" s="207" t="s">
        <v>372</v>
      </c>
      <c r="C6" s="208">
        <v>317771990110</v>
      </c>
      <c r="D6" s="209">
        <f>VLOOKUP(B6,'[1]후원수당지급총액(2022)'!$B$5:$C$124,2,FALSE)</f>
        <v>362864614470</v>
      </c>
      <c r="E6" s="210">
        <f t="shared" si="0"/>
        <v>-45092624360</v>
      </c>
      <c r="F6" s="211">
        <f>C6/'[1]총매출액(2023)'!C6</f>
        <v>0.3483425496625196</v>
      </c>
      <c r="G6" s="212"/>
      <c r="K6" s="167"/>
      <c r="L6" s="166"/>
    </row>
    <row r="7" spans="1:12" ht="15.75" customHeight="1">
      <c r="A7" s="206">
        <v>3</v>
      </c>
      <c r="B7" s="213" t="s">
        <v>727</v>
      </c>
      <c r="C7" s="214">
        <v>188271806718</v>
      </c>
      <c r="D7" s="209">
        <f>VLOOKUP(B7,'[1]후원수당지급총액(2022)'!$B$5:$C$124,2,FALSE)</f>
        <v>178184137518</v>
      </c>
      <c r="E7" s="210">
        <f t="shared" si="0"/>
        <v>10087669200</v>
      </c>
      <c r="F7" s="211">
        <f>C7/'[1]총매출액(2023)'!C7</f>
        <v>0.32660291024049809</v>
      </c>
      <c r="G7" s="215"/>
      <c r="K7" s="124"/>
      <c r="L7" s="166"/>
    </row>
    <row r="8" spans="1:12" ht="15.75" customHeight="1">
      <c r="A8" s="206">
        <v>4</v>
      </c>
      <c r="B8" s="216" t="s">
        <v>2</v>
      </c>
      <c r="C8" s="217">
        <v>120182929589</v>
      </c>
      <c r="D8" s="209">
        <f>VLOOKUP(B8,'[1]후원수당지급총액(2022)'!$B$5:$C$124,2,FALSE)</f>
        <v>136580635564</v>
      </c>
      <c r="E8" s="210">
        <f t="shared" si="0"/>
        <v>-16397705975</v>
      </c>
      <c r="F8" s="211">
        <f>C8/'[1]총매출액(2023)'!C8</f>
        <v>0.34490850553821711</v>
      </c>
      <c r="G8" s="212"/>
      <c r="K8" s="124"/>
      <c r="L8" s="166"/>
    </row>
    <row r="9" spans="1:12" ht="15.75" customHeight="1">
      <c r="A9" s="206">
        <v>5</v>
      </c>
      <c r="B9" s="218" t="s">
        <v>4</v>
      </c>
      <c r="C9" s="217">
        <v>80003940724</v>
      </c>
      <c r="D9" s="209">
        <f>VLOOKUP(B9,'[1]후원수당지급총액(2022)'!$B$5:$C$124,2,FALSE)</f>
        <v>108659193222</v>
      </c>
      <c r="E9" s="210">
        <f t="shared" si="0"/>
        <v>-28655252498</v>
      </c>
      <c r="F9" s="211">
        <f>C9/'[1]총매출액(2023)'!C9</f>
        <v>0.33220016987456513</v>
      </c>
      <c r="G9" s="215"/>
      <c r="K9" s="124"/>
      <c r="L9" s="166"/>
    </row>
    <row r="10" spans="1:12" ht="15.75" customHeight="1">
      <c r="A10" s="206">
        <v>6</v>
      </c>
      <c r="B10" s="218" t="s">
        <v>7</v>
      </c>
      <c r="C10" s="217">
        <v>68346238103</v>
      </c>
      <c r="D10" s="209">
        <f>VLOOKUP(B10,'[1]후원수당지급총액(2022)'!$B$5:$C$124,2,FALSE)</f>
        <v>72322491687</v>
      </c>
      <c r="E10" s="210">
        <f t="shared" si="0"/>
        <v>-3976253584</v>
      </c>
      <c r="F10" s="211">
        <f>C10/'[1]총매출액(2023)'!C10</f>
        <v>0.34883341014469471</v>
      </c>
      <c r="G10" s="215"/>
      <c r="K10" s="124"/>
      <c r="L10" s="166"/>
    </row>
    <row r="11" spans="1:12" ht="15.75" customHeight="1">
      <c r="A11" s="206">
        <v>7</v>
      </c>
      <c r="B11" s="218" t="s">
        <v>9</v>
      </c>
      <c r="C11" s="217">
        <v>49080482686</v>
      </c>
      <c r="D11" s="209">
        <f>VLOOKUP(B11,'[1]후원수당지급총액(2022)'!$B$5:$C$124,2,FALSE)</f>
        <v>52322930797</v>
      </c>
      <c r="E11" s="210">
        <f t="shared" si="0"/>
        <v>-3242448111</v>
      </c>
      <c r="F11" s="211">
        <f>C11/'[1]총매출액(2023)'!C11</f>
        <v>0.33722741462655537</v>
      </c>
      <c r="G11" s="215"/>
      <c r="K11" s="124"/>
      <c r="L11" s="166"/>
    </row>
    <row r="12" spans="1:12" ht="15.75" customHeight="1">
      <c r="A12" s="206">
        <v>8</v>
      </c>
      <c r="B12" s="218" t="s">
        <v>373</v>
      </c>
      <c r="C12" s="217">
        <v>27384452754</v>
      </c>
      <c r="D12" s="209">
        <f>VLOOKUP(B12,'[1]후원수당지급총액(2022)'!$B$5:$C$124,2,FALSE)</f>
        <v>27980534852</v>
      </c>
      <c r="E12" s="210">
        <f t="shared" si="0"/>
        <v>-596082098</v>
      </c>
      <c r="F12" s="211">
        <f>C12/'[1]총매출액(2023)'!C12</f>
        <v>0.3448850518870728</v>
      </c>
      <c r="G12" s="215"/>
      <c r="K12" s="124"/>
      <c r="L12" s="166"/>
    </row>
    <row r="13" spans="1:12">
      <c r="A13" s="206">
        <v>9</v>
      </c>
      <c r="B13" s="218" t="s">
        <v>14</v>
      </c>
      <c r="C13" s="217">
        <v>22197880800</v>
      </c>
      <c r="D13" s="209">
        <f>VLOOKUP(B13,'[1]후원수당지급총액(2022)'!$B$5:$C$124,2,FALSE)</f>
        <v>26369600514</v>
      </c>
      <c r="E13" s="210">
        <f t="shared" si="0"/>
        <v>-4171719714</v>
      </c>
      <c r="F13" s="211">
        <f>C13/'[1]총매출액(2023)'!C13</f>
        <v>0.30586093585510443</v>
      </c>
      <c r="G13" s="215"/>
      <c r="K13" s="219"/>
      <c r="L13" s="166"/>
    </row>
    <row r="14" spans="1:12" ht="15.75" customHeight="1">
      <c r="A14" s="206">
        <v>10</v>
      </c>
      <c r="B14" s="218" t="s">
        <v>728</v>
      </c>
      <c r="C14" s="217">
        <v>23517971236</v>
      </c>
      <c r="D14" s="209">
        <f>VLOOKUP(B14,'[1]후원수당지급총액(2022)'!$B$5:$C$124,2,FALSE)</f>
        <v>18876586451</v>
      </c>
      <c r="E14" s="210">
        <f t="shared" si="0"/>
        <v>4641384785</v>
      </c>
      <c r="F14" s="211">
        <f>C14/'[1]총매출액(2023)'!C14</f>
        <v>0.34800699482402364</v>
      </c>
      <c r="G14" s="215"/>
      <c r="I14" s="10"/>
      <c r="K14" s="167"/>
      <c r="L14" s="166"/>
    </row>
    <row r="15" spans="1:12" ht="15.75" customHeight="1">
      <c r="A15" s="206">
        <v>11</v>
      </c>
      <c r="B15" s="220" t="s">
        <v>374</v>
      </c>
      <c r="C15" s="221">
        <v>23272336214</v>
      </c>
      <c r="D15" s="209">
        <f>VLOOKUP(B15,'[1]후원수당지급총액(2022)'!$B$5:$C$124,2,FALSE)</f>
        <v>22916885392</v>
      </c>
      <c r="E15" s="210">
        <f t="shared" si="0"/>
        <v>355450822</v>
      </c>
      <c r="F15" s="211">
        <f>C15/'[1]총매출액(2023)'!C15</f>
        <v>0.34535171350019495</v>
      </c>
      <c r="G15" s="212"/>
      <c r="K15" s="124"/>
      <c r="L15" s="166"/>
    </row>
    <row r="16" spans="1:12" ht="15.75" customHeight="1">
      <c r="A16" s="206">
        <v>12</v>
      </c>
      <c r="B16" s="220" t="s">
        <v>195</v>
      </c>
      <c r="C16" s="221">
        <v>21401780058</v>
      </c>
      <c r="D16" s="209">
        <f>VLOOKUP(B16,'[1]후원수당지급총액(2022)'!$B$5:$C$124,2,FALSE)</f>
        <v>27924934638</v>
      </c>
      <c r="E16" s="210">
        <f t="shared" si="0"/>
        <v>-6523154580</v>
      </c>
      <c r="F16" s="211">
        <f>C16/'[1]총매출액(2023)'!C16</f>
        <v>0.33917339854810041</v>
      </c>
      <c r="G16" s="212"/>
      <c r="K16" s="167"/>
      <c r="L16" s="166"/>
    </row>
    <row r="17" spans="1:12" ht="15.75" customHeight="1">
      <c r="A17" s="206">
        <v>13</v>
      </c>
      <c r="B17" s="220" t="s">
        <v>375</v>
      </c>
      <c r="C17" s="222">
        <v>17120241406</v>
      </c>
      <c r="D17" s="209">
        <f>VLOOKUP(B17,'[1]후원수당지급총액(2022)'!$B$5:$C$124,2,FALSE)</f>
        <v>20972216950</v>
      </c>
      <c r="E17" s="210">
        <f t="shared" si="0"/>
        <v>-3851975544</v>
      </c>
      <c r="F17" s="211">
        <f>C17/'[1]총매출액(2023)'!C17</f>
        <v>0.31688269412769898</v>
      </c>
      <c r="G17" s="212"/>
      <c r="K17" s="124"/>
      <c r="L17" s="166"/>
    </row>
    <row r="18" spans="1:12" ht="15.75" customHeight="1">
      <c r="A18" s="206">
        <v>14</v>
      </c>
      <c r="B18" s="218" t="s">
        <v>19</v>
      </c>
      <c r="C18" s="217">
        <v>16040418392</v>
      </c>
      <c r="D18" s="209">
        <f>VLOOKUP(B18,'[1]후원수당지급총액(2022)'!$B$5:$C$124,2,FALSE)</f>
        <v>15481149990</v>
      </c>
      <c r="E18" s="210">
        <f t="shared" si="0"/>
        <v>559268402</v>
      </c>
      <c r="F18" s="211">
        <f>C18/'[1]총매출액(2023)'!C18</f>
        <v>0.29877598414391449</v>
      </c>
      <c r="G18" s="215"/>
      <c r="K18" s="167"/>
      <c r="L18" s="166"/>
    </row>
    <row r="19" spans="1:12" ht="15.75" customHeight="1">
      <c r="A19" s="206">
        <v>15</v>
      </c>
      <c r="B19" s="207" t="s">
        <v>118</v>
      </c>
      <c r="C19" s="222">
        <v>18415688137</v>
      </c>
      <c r="D19" s="209">
        <f>VLOOKUP(B19,'[1]후원수당지급총액(2022)'!$B$5:$C$124,2,FALSE)</f>
        <v>19910747023</v>
      </c>
      <c r="E19" s="210">
        <f t="shared" si="0"/>
        <v>-1495058886</v>
      </c>
      <c r="F19" s="211">
        <f>C19/'[1]총매출액(2023)'!C19</f>
        <v>0.34994054654559226</v>
      </c>
      <c r="G19" s="215"/>
      <c r="K19" s="167"/>
      <c r="L19" s="166"/>
    </row>
    <row r="20" spans="1:12" ht="15.75" customHeight="1">
      <c r="A20" s="206">
        <v>16</v>
      </c>
      <c r="B20" s="218" t="s">
        <v>25</v>
      </c>
      <c r="C20" s="217">
        <v>14459082830</v>
      </c>
      <c r="D20" s="209">
        <f>VLOOKUP(B20,'[1]후원수당지급총액(2022)'!$B$5:$C$124,2,FALSE)</f>
        <v>16650197580</v>
      </c>
      <c r="E20" s="210">
        <f t="shared" si="0"/>
        <v>-2191114750</v>
      </c>
      <c r="F20" s="211">
        <f>C20/'[1]총매출액(2023)'!C20</f>
        <v>0.33918125875238148</v>
      </c>
      <c r="G20" s="215"/>
      <c r="K20" s="167"/>
      <c r="L20" s="166"/>
    </row>
    <row r="21" spans="1:12" ht="15.75" customHeight="1">
      <c r="A21" s="206">
        <v>17</v>
      </c>
      <c r="B21" s="207" t="s">
        <v>167</v>
      </c>
      <c r="C21" s="221">
        <v>14206531269</v>
      </c>
      <c r="D21" s="209">
        <f>VLOOKUP(B21,'[1]후원수당지급총액(2022)'!$B$5:$C$124,2,FALSE)</f>
        <v>24179395104</v>
      </c>
      <c r="E21" s="210">
        <f t="shared" si="0"/>
        <v>-9972863835</v>
      </c>
      <c r="F21" s="211">
        <f>C21/'[1]총매출액(2023)'!C21</f>
        <v>0.34690176027931385</v>
      </c>
      <c r="G21" s="215"/>
      <c r="K21" s="124"/>
      <c r="L21" s="166"/>
    </row>
    <row r="22" spans="1:12" ht="15.75" customHeight="1">
      <c r="A22" s="206">
        <v>18</v>
      </c>
      <c r="B22" s="218" t="s">
        <v>23</v>
      </c>
      <c r="C22" s="217">
        <v>9751734843</v>
      </c>
      <c r="D22" s="209">
        <f>VLOOKUP(B22,'[1]후원수당지급총액(2022)'!$B$5:$C$124,2,FALSE)</f>
        <v>12143361379</v>
      </c>
      <c r="E22" s="210">
        <f t="shared" si="0"/>
        <v>-2391626536</v>
      </c>
      <c r="F22" s="211">
        <f>C22/'[1]총매출액(2023)'!C22</f>
        <v>0.27331316571218156</v>
      </c>
      <c r="G22" s="212"/>
      <c r="K22" s="124"/>
      <c r="L22" s="166"/>
    </row>
    <row r="23" spans="1:12" ht="15.75" customHeight="1">
      <c r="A23" s="206">
        <v>19</v>
      </c>
      <c r="B23" s="220" t="s">
        <v>198</v>
      </c>
      <c r="C23" s="221">
        <v>10014947849</v>
      </c>
      <c r="D23" s="209">
        <f>VLOOKUP(B23,'[1]후원수당지급총액(2022)'!$B$5:$C$124,2,FALSE)</f>
        <v>8489662831</v>
      </c>
      <c r="E23" s="210">
        <f t="shared" si="0"/>
        <v>1525285018</v>
      </c>
      <c r="F23" s="211">
        <f>C23/'[1]총매출액(2023)'!C23</f>
        <v>0.31483487621668754</v>
      </c>
      <c r="G23" s="212"/>
      <c r="K23" s="124"/>
      <c r="L23" s="166"/>
    </row>
    <row r="24" spans="1:12" ht="15.75" customHeight="1">
      <c r="A24" s="206">
        <v>20</v>
      </c>
      <c r="B24" s="207" t="s">
        <v>43</v>
      </c>
      <c r="C24" s="221">
        <v>8819077040</v>
      </c>
      <c r="D24" s="209">
        <f>VLOOKUP(B24,'[1]후원수당지급총액(2022)'!$B$5:$C$124,2,FALSE)</f>
        <v>7654892510</v>
      </c>
      <c r="E24" s="210">
        <f t="shared" si="0"/>
        <v>1164184530</v>
      </c>
      <c r="F24" s="211">
        <f>C24/'[1]총매출액(2023)'!C24</f>
        <v>0.30102220499791482</v>
      </c>
      <c r="G24" s="212"/>
      <c r="K24" s="167"/>
      <c r="L24" s="166"/>
    </row>
    <row r="25" spans="1:12" ht="15.75" customHeight="1">
      <c r="A25" s="206">
        <v>21</v>
      </c>
      <c r="B25" s="220" t="s">
        <v>376</v>
      </c>
      <c r="C25" s="221">
        <v>9083811683</v>
      </c>
      <c r="D25" s="209">
        <f>VLOOKUP(B25,'[1]후원수당지급총액(2022)'!$B$5:$C$124,2,FALSE)</f>
        <v>7054329620</v>
      </c>
      <c r="E25" s="210">
        <f t="shared" si="0"/>
        <v>2029482063</v>
      </c>
      <c r="F25" s="211">
        <f>C25/'[1]총매출액(2023)'!C25</f>
        <v>0.32080971750815768</v>
      </c>
      <c r="G25" s="212"/>
      <c r="K25" s="124"/>
      <c r="L25" s="166"/>
    </row>
    <row r="26" spans="1:12" ht="15.75" customHeight="1">
      <c r="A26" s="206">
        <v>22</v>
      </c>
      <c r="B26" s="207" t="s">
        <v>22</v>
      </c>
      <c r="C26" s="221">
        <v>6727872445</v>
      </c>
      <c r="D26" s="209">
        <f>VLOOKUP(B26,'[1]후원수당지급총액(2022)'!$B$5:$C$124,2,FALSE)</f>
        <v>9926957291.0000019</v>
      </c>
      <c r="E26" s="210">
        <f t="shared" si="0"/>
        <v>-3199084846.0000019</v>
      </c>
      <c r="F26" s="211">
        <f>C26/'[1]총매출액(2023)'!C26</f>
        <v>0.23953811093957508</v>
      </c>
      <c r="G26" s="212"/>
      <c r="K26" s="124"/>
      <c r="L26" s="166"/>
    </row>
    <row r="27" spans="1:12" ht="15.75" customHeight="1">
      <c r="A27" s="206">
        <v>23</v>
      </c>
      <c r="B27" s="218" t="s">
        <v>36</v>
      </c>
      <c r="C27" s="217">
        <v>6780875260</v>
      </c>
      <c r="D27" s="209">
        <f>VLOOKUP(B27,'[1]후원수당지급총액(2022)'!$B$5:$C$124,2,FALSE)</f>
        <v>7298267510</v>
      </c>
      <c r="E27" s="210">
        <f t="shared" si="0"/>
        <v>-517392250</v>
      </c>
      <c r="F27" s="211">
        <f>C27/'[1]총매출액(2023)'!C27</f>
        <v>0.24392729756850529</v>
      </c>
      <c r="G27" s="215"/>
      <c r="K27" s="167"/>
      <c r="L27" s="166"/>
    </row>
    <row r="28" spans="1:12" ht="15.75" customHeight="1">
      <c r="A28" s="206">
        <v>24</v>
      </c>
      <c r="B28" s="218" t="s">
        <v>32</v>
      </c>
      <c r="C28" s="217">
        <v>8264610431</v>
      </c>
      <c r="D28" s="209">
        <f>VLOOKUP(B28,'[1]후원수당지급총액(2022)'!$B$5:$C$124,2,FALSE)</f>
        <v>9068889498</v>
      </c>
      <c r="E28" s="210">
        <f t="shared" si="0"/>
        <v>-804279067</v>
      </c>
      <c r="F28" s="211">
        <f>C28/'[1]총매출액(2023)'!C28</f>
        <v>0.3002139585449986</v>
      </c>
      <c r="G28" s="215"/>
      <c r="K28" s="124"/>
      <c r="L28" s="166"/>
    </row>
    <row r="29" spans="1:12" ht="15.75" customHeight="1">
      <c r="A29" s="206">
        <v>25</v>
      </c>
      <c r="B29" s="218" t="s">
        <v>41</v>
      </c>
      <c r="C29" s="217">
        <v>9309358910</v>
      </c>
      <c r="D29" s="209">
        <f>VLOOKUP(B29,'[1]후원수당지급총액(2022)'!$B$5:$C$124,2,FALSE)</f>
        <v>10428903739</v>
      </c>
      <c r="E29" s="210">
        <f t="shared" si="0"/>
        <v>-1119544829</v>
      </c>
      <c r="F29" s="211">
        <f>C29/'[1]총매출액(2023)'!C29</f>
        <v>0.34105692187262715</v>
      </c>
      <c r="G29" s="212"/>
      <c r="K29" s="124"/>
      <c r="L29" s="166"/>
    </row>
    <row r="30" spans="1:12" ht="15.75" customHeight="1">
      <c r="A30" s="206">
        <v>26</v>
      </c>
      <c r="B30" s="220" t="s">
        <v>377</v>
      </c>
      <c r="C30" s="221">
        <v>7601442194</v>
      </c>
      <c r="D30" s="209">
        <f>VLOOKUP(B30,'[1]후원수당지급총액(2022)'!$B$5:$C$124,2,FALSE)</f>
        <v>7075879132</v>
      </c>
      <c r="E30" s="210">
        <f t="shared" si="0"/>
        <v>525563062</v>
      </c>
      <c r="F30" s="211">
        <f>C30/'[1]총매출액(2023)'!C30</f>
        <v>0.34377426089464258</v>
      </c>
      <c r="G30" s="223"/>
      <c r="K30" s="124"/>
      <c r="L30" s="166"/>
    </row>
    <row r="31" spans="1:12" ht="15.75" customHeight="1">
      <c r="A31" s="206">
        <v>27</v>
      </c>
      <c r="B31" s="218" t="s">
        <v>27</v>
      </c>
      <c r="C31" s="217">
        <v>7497188847</v>
      </c>
      <c r="D31" s="209">
        <f>VLOOKUP(B31,'[1]후원수당지급총액(2022)'!$B$5:$C$124,2,FALSE)</f>
        <v>7046998797</v>
      </c>
      <c r="E31" s="210">
        <f t="shared" si="0"/>
        <v>450190050</v>
      </c>
      <c r="F31" s="211">
        <f>C31/'[1]총매출액(2023)'!C31</f>
        <v>0.34134258484254693</v>
      </c>
      <c r="G31" s="215"/>
      <c r="K31" s="167"/>
      <c r="L31" s="166"/>
    </row>
    <row r="32" spans="1:12" ht="15.75" customHeight="1">
      <c r="A32" s="206">
        <v>28</v>
      </c>
      <c r="B32" s="220" t="s">
        <v>559</v>
      </c>
      <c r="C32" s="224">
        <v>7630664191</v>
      </c>
      <c r="D32" s="209">
        <v>0</v>
      </c>
      <c r="E32" s="210">
        <f t="shared" si="0"/>
        <v>7630664191</v>
      </c>
      <c r="F32" s="211">
        <f>C32/'[1]총매출액(2023)'!C32</f>
        <v>0.3481350916910298</v>
      </c>
      <c r="G32" s="225" t="s">
        <v>729</v>
      </c>
      <c r="K32" s="124"/>
      <c r="L32" s="166"/>
    </row>
    <row r="33" spans="1:12" ht="15.75" customHeight="1">
      <c r="A33" s="206">
        <v>29</v>
      </c>
      <c r="B33" s="207" t="s">
        <v>160</v>
      </c>
      <c r="C33" s="221">
        <v>6188204421</v>
      </c>
      <c r="D33" s="209">
        <f>VLOOKUP(B33,'[1]후원수당지급총액(2022)'!$B$5:$C$124,2,FALSE)</f>
        <v>9725187157</v>
      </c>
      <c r="E33" s="210">
        <f t="shared" si="0"/>
        <v>-3536982736</v>
      </c>
      <c r="F33" s="211">
        <f>C33/'[1]총매출액(2023)'!C33</f>
        <v>0.34882486570365706</v>
      </c>
      <c r="G33" s="215"/>
      <c r="K33" s="167"/>
      <c r="L33" s="166"/>
    </row>
    <row r="34" spans="1:12" ht="15.75" customHeight="1">
      <c r="A34" s="206">
        <v>30</v>
      </c>
      <c r="B34" s="220" t="s">
        <v>197</v>
      </c>
      <c r="C34" s="221">
        <v>5761854241</v>
      </c>
      <c r="D34" s="209">
        <f>VLOOKUP(B34,'[1]후원수당지급총액(2022)'!$B$5:$C$124,2,FALSE)</f>
        <v>7407154669</v>
      </c>
      <c r="E34" s="210">
        <f t="shared" si="0"/>
        <v>-1645300428</v>
      </c>
      <c r="F34" s="211">
        <f>C34/'[1]총매출액(2023)'!C34</f>
        <v>0.33828550005853214</v>
      </c>
      <c r="G34" s="212"/>
      <c r="K34" s="167"/>
      <c r="L34" s="166"/>
    </row>
    <row r="35" spans="1:12" ht="15.75" customHeight="1">
      <c r="A35" s="206">
        <v>31</v>
      </c>
      <c r="B35" s="220" t="s">
        <v>260</v>
      </c>
      <c r="C35" s="226">
        <v>5787834501</v>
      </c>
      <c r="D35" s="209">
        <f>VLOOKUP(B35,'[1]후원수당지급총액(2022)'!$B$5:$C$124,2,FALSE)</f>
        <v>4535118886</v>
      </c>
      <c r="E35" s="210">
        <f t="shared" si="0"/>
        <v>1252715615</v>
      </c>
      <c r="F35" s="211">
        <f>C35/'[1]총매출액(2023)'!C35</f>
        <v>0.34834276509622941</v>
      </c>
      <c r="G35" s="212"/>
      <c r="K35" s="167"/>
      <c r="L35" s="166"/>
    </row>
    <row r="36" spans="1:12" ht="15.75" customHeight="1">
      <c r="A36" s="206">
        <v>32</v>
      </c>
      <c r="B36" s="218" t="s">
        <v>38</v>
      </c>
      <c r="C36" s="217">
        <v>5770964587</v>
      </c>
      <c r="D36" s="209">
        <f>VLOOKUP(B36,'[1]후원수당지급총액(2022)'!$B$5:$C$124,2,FALSE)</f>
        <v>4476233035</v>
      </c>
      <c r="E36" s="210">
        <f t="shared" si="0"/>
        <v>1294731552</v>
      </c>
      <c r="F36" s="211">
        <f>C36/'[1]총매출액(2023)'!C36</f>
        <v>0.34826941741787631</v>
      </c>
      <c r="G36" s="212"/>
      <c r="K36" s="124"/>
      <c r="L36" s="166"/>
    </row>
    <row r="37" spans="1:12" ht="15.75" customHeight="1">
      <c r="A37" s="206">
        <v>33</v>
      </c>
      <c r="B37" s="218" t="s">
        <v>29</v>
      </c>
      <c r="C37" s="217">
        <v>5611115631</v>
      </c>
      <c r="D37" s="209">
        <f>VLOOKUP(B37,'[1]후원수당지급총액(2022)'!$B$5:$C$124,2,FALSE)</f>
        <v>5979112874</v>
      </c>
      <c r="E37" s="210">
        <f t="shared" si="0"/>
        <v>-367997243</v>
      </c>
      <c r="F37" s="211">
        <f>C37/'[1]총매출액(2023)'!C37</f>
        <v>0.34498858240684543</v>
      </c>
      <c r="G37" s="212"/>
      <c r="K37" s="49"/>
      <c r="L37" s="166"/>
    </row>
    <row r="38" spans="1:12" ht="15.75" customHeight="1">
      <c r="A38" s="206">
        <v>34</v>
      </c>
      <c r="B38" s="207" t="s">
        <v>65</v>
      </c>
      <c r="C38" s="221">
        <v>4695720150</v>
      </c>
      <c r="D38" s="209">
        <f>VLOOKUP(B38,'[1]후원수당지급총액(2022)'!$B$5:$C$124,2,FALSE)</f>
        <v>8189006214</v>
      </c>
      <c r="E38" s="210">
        <f t="shared" si="0"/>
        <v>-3493286064</v>
      </c>
      <c r="F38" s="211">
        <f>C38/'[1]총매출액(2023)'!C38</f>
        <v>0.30267237944381775</v>
      </c>
      <c r="G38" s="212"/>
      <c r="K38" s="167"/>
      <c r="L38" s="166"/>
    </row>
    <row r="39" spans="1:12" ht="15.75" customHeight="1">
      <c r="A39" s="206">
        <v>35</v>
      </c>
      <c r="B39" s="227" t="s">
        <v>730</v>
      </c>
      <c r="C39" s="228">
        <v>5002918024</v>
      </c>
      <c r="D39" s="229">
        <v>7844380436</v>
      </c>
      <c r="E39" s="210">
        <f t="shared" si="0"/>
        <v>-2841462412</v>
      </c>
      <c r="F39" s="211">
        <f>C39/'[1]총매출액(2023)'!C39</f>
        <v>0.34855467224934017</v>
      </c>
      <c r="G39" s="212" t="s">
        <v>731</v>
      </c>
      <c r="K39" s="167"/>
      <c r="L39" s="166"/>
    </row>
    <row r="40" spans="1:12" ht="15.75" customHeight="1">
      <c r="A40" s="206">
        <v>36</v>
      </c>
      <c r="B40" s="220" t="s">
        <v>365</v>
      </c>
      <c r="C40" s="221">
        <v>5143410099</v>
      </c>
      <c r="D40" s="209">
        <f>VLOOKUP(B40,'[1]후원수당지급총액(2022)'!$B$5:$C$124,2,FALSE)</f>
        <v>1695141070</v>
      </c>
      <c r="E40" s="210">
        <f t="shared" si="0"/>
        <v>3448269029</v>
      </c>
      <c r="F40" s="211">
        <f>C40/'[1]총매출액(2023)'!C40</f>
        <v>0.36964646734586931</v>
      </c>
      <c r="G40" s="212"/>
      <c r="K40" s="167"/>
      <c r="L40" s="166"/>
    </row>
    <row r="41" spans="1:12" ht="15.75" customHeight="1">
      <c r="A41" s="206">
        <v>37</v>
      </c>
      <c r="B41" s="218" t="s">
        <v>57</v>
      </c>
      <c r="C41" s="217">
        <v>4206984633</v>
      </c>
      <c r="D41" s="209">
        <f>VLOOKUP(B41,'[1]후원수당지급총액(2022)'!$B$5:$C$124,2,FALSE)</f>
        <v>5209383764</v>
      </c>
      <c r="E41" s="210">
        <f t="shared" si="0"/>
        <v>-1002399131</v>
      </c>
      <c r="F41" s="211">
        <f>C41/'[1]총매출액(2023)'!C41</f>
        <v>0.31633487247553865</v>
      </c>
      <c r="G41" s="230"/>
      <c r="K41" s="167"/>
      <c r="L41" s="166"/>
    </row>
    <row r="42" spans="1:12" ht="15.75" customHeight="1">
      <c r="A42" s="206">
        <v>38</v>
      </c>
      <c r="B42" s="218" t="s">
        <v>176</v>
      </c>
      <c r="C42" s="217">
        <v>3770032560</v>
      </c>
      <c r="D42" s="209">
        <f>VLOOKUP(B42,'[1]후원수당지급총액(2022)'!$B$5:$C$124,2,FALSE)</f>
        <v>2162317570</v>
      </c>
      <c r="E42" s="210">
        <f t="shared" si="0"/>
        <v>1607714990</v>
      </c>
      <c r="F42" s="211">
        <f>C42/'[1]총매출액(2023)'!C42</f>
        <v>0.3046672403843364</v>
      </c>
      <c r="G42" s="215"/>
      <c r="K42" s="167"/>
      <c r="L42" s="166"/>
    </row>
    <row r="43" spans="1:12" ht="15.75" customHeight="1">
      <c r="A43" s="206">
        <v>39</v>
      </c>
      <c r="B43" s="207" t="s">
        <v>259</v>
      </c>
      <c r="C43" s="221">
        <v>4066637548</v>
      </c>
      <c r="D43" s="209">
        <f>VLOOKUP(B43,'[1]후원수당지급총액(2022)'!$B$5:$C$124,2,FALSE)</f>
        <v>4430135666</v>
      </c>
      <c r="E43" s="210">
        <f t="shared" si="0"/>
        <v>-363498118</v>
      </c>
      <c r="F43" s="211">
        <f>C43/'[1]총매출액(2023)'!C43</f>
        <v>0.33224088588813422</v>
      </c>
      <c r="G43" s="215"/>
      <c r="K43" s="124"/>
      <c r="L43" s="166"/>
    </row>
    <row r="44" spans="1:12" ht="15.75" customHeight="1">
      <c r="A44" s="206">
        <v>40</v>
      </c>
      <c r="B44" s="220" t="s">
        <v>196</v>
      </c>
      <c r="C44" s="231">
        <v>3707269622</v>
      </c>
      <c r="D44" s="209">
        <f>VLOOKUP(B44,'[1]후원수당지급총액(2022)'!$B$5:$C$124,2,FALSE)</f>
        <v>5461741296</v>
      </c>
      <c r="E44" s="210">
        <f t="shared" si="0"/>
        <v>-1754471674</v>
      </c>
      <c r="F44" s="211">
        <f>C44/'[1]총매출액(2023)'!C44</f>
        <v>0.32660684681058816</v>
      </c>
      <c r="G44" s="212"/>
      <c r="K44" s="167"/>
      <c r="L44" s="166"/>
    </row>
    <row r="45" spans="1:12" ht="15.75" customHeight="1">
      <c r="A45" s="206">
        <v>41</v>
      </c>
      <c r="B45" s="218" t="s">
        <v>46</v>
      </c>
      <c r="C45" s="217">
        <v>3625697392</v>
      </c>
      <c r="D45" s="209">
        <f>VLOOKUP(B45,'[1]후원수당지급총액(2022)'!$B$5:$C$124,2,FALSE)</f>
        <v>4281588880</v>
      </c>
      <c r="E45" s="210">
        <f t="shared" si="0"/>
        <v>-655891488</v>
      </c>
      <c r="F45" s="211">
        <f>C45/'[1]총매출액(2023)'!C45</f>
        <v>0.34145194553018321</v>
      </c>
      <c r="G45" s="215"/>
      <c r="K45" s="161"/>
      <c r="L45" s="162"/>
    </row>
    <row r="46" spans="1:12">
      <c r="A46" s="206">
        <v>42</v>
      </c>
      <c r="B46" s="218" t="s">
        <v>34</v>
      </c>
      <c r="C46" s="217">
        <v>764497446</v>
      </c>
      <c r="D46" s="209">
        <f>VLOOKUP(B46,'[1]후원수당지급총액(2022)'!$B$5:$C$124,2,FALSE)</f>
        <v>1449122969</v>
      </c>
      <c r="E46" s="210">
        <f t="shared" si="0"/>
        <v>-684625523</v>
      </c>
      <c r="F46" s="211">
        <f>C46/'[1]총매출액(2023)'!C46</f>
        <v>7.5828822854651784E-2</v>
      </c>
      <c r="G46" s="225"/>
      <c r="K46" s="167"/>
      <c r="L46" s="166"/>
    </row>
    <row r="47" spans="1:12" ht="15.75" customHeight="1">
      <c r="A47" s="206">
        <v>43</v>
      </c>
      <c r="B47" s="218" t="s">
        <v>191</v>
      </c>
      <c r="C47" s="217">
        <v>4185863880</v>
      </c>
      <c r="D47" s="209">
        <f>VLOOKUP(B47,'[1]후원수당지급총액(2022)'!$B$5:$C$124,2,FALSE)</f>
        <v>3325484976</v>
      </c>
      <c r="E47" s="210">
        <f t="shared" si="0"/>
        <v>860378904</v>
      </c>
      <c r="F47" s="211">
        <f>C47/'[1]총매출액(2023)'!C47</f>
        <v>0.42723619190390916</v>
      </c>
      <c r="G47" s="225"/>
      <c r="K47" s="124"/>
      <c r="L47" s="166"/>
    </row>
    <row r="48" spans="1:12">
      <c r="A48" s="206">
        <v>44</v>
      </c>
      <c r="B48" s="220" t="s">
        <v>378</v>
      </c>
      <c r="C48" s="222">
        <v>3342547702</v>
      </c>
      <c r="D48" s="209">
        <f>VLOOKUP(B48,'[1]후원수당지급총액(2022)'!$B$5:$C$124,2,FALSE)</f>
        <v>4970970128</v>
      </c>
      <c r="E48" s="210">
        <f t="shared" si="0"/>
        <v>-1628422426</v>
      </c>
      <c r="F48" s="211">
        <f>C48/'[1]총매출액(2023)'!C48</f>
        <v>0.34121602408431151</v>
      </c>
      <c r="G48" s="232"/>
      <c r="K48" s="167"/>
      <c r="L48" s="166"/>
    </row>
    <row r="49" spans="1:12" ht="15.75" customHeight="1">
      <c r="A49" s="206">
        <v>45</v>
      </c>
      <c r="B49" s="218" t="s">
        <v>92</v>
      </c>
      <c r="C49" s="217">
        <v>2898336837</v>
      </c>
      <c r="D49" s="209">
        <f>VLOOKUP(B49,'[1]후원수당지급총액(2022)'!$B$5:$C$124,2,FALSE)</f>
        <v>977628206</v>
      </c>
      <c r="E49" s="210">
        <f t="shared" si="0"/>
        <v>1920708631</v>
      </c>
      <c r="F49" s="211">
        <f>C49/'[1]총매출액(2023)'!C49</f>
        <v>0.33864349551260159</v>
      </c>
      <c r="G49" s="225"/>
      <c r="K49" s="124"/>
      <c r="L49" s="166"/>
    </row>
    <row r="50" spans="1:12" ht="15.75" customHeight="1">
      <c r="A50" s="206">
        <v>46</v>
      </c>
      <c r="B50" s="220" t="s">
        <v>201</v>
      </c>
      <c r="C50" s="221">
        <v>2780798724</v>
      </c>
      <c r="D50" s="209">
        <f>VLOOKUP(B50,'[1]후원수당지급총액(2022)'!$B$5:$C$124,2,FALSE)</f>
        <v>7922749031</v>
      </c>
      <c r="E50" s="210">
        <f t="shared" si="0"/>
        <v>-5141950307</v>
      </c>
      <c r="F50" s="211">
        <f>C50/'[1]총매출액(2023)'!C50</f>
        <v>0.34534885056209419</v>
      </c>
      <c r="G50" s="232"/>
      <c r="K50" s="167"/>
      <c r="L50" s="166"/>
    </row>
    <row r="51" spans="1:12" ht="15.75" customHeight="1">
      <c r="A51" s="206">
        <v>47</v>
      </c>
      <c r="B51" s="220" t="s">
        <v>583</v>
      </c>
      <c r="C51" s="224">
        <v>2013579971</v>
      </c>
      <c r="D51" s="209">
        <v>0</v>
      </c>
      <c r="E51" s="210">
        <f t="shared" si="0"/>
        <v>2013579971</v>
      </c>
      <c r="F51" s="211">
        <f>C51/'[1]총매출액(2023)'!C51</f>
        <v>0.25160388677152085</v>
      </c>
      <c r="G51" s="225" t="s">
        <v>732</v>
      </c>
      <c r="K51" s="124"/>
      <c r="L51" s="166"/>
    </row>
    <row r="52" spans="1:12" ht="15.75" customHeight="1">
      <c r="A52" s="206">
        <v>48</v>
      </c>
      <c r="B52" s="218" t="s">
        <v>84</v>
      </c>
      <c r="C52" s="217">
        <v>2153375162</v>
      </c>
      <c r="D52" s="209">
        <f>VLOOKUP(B52,'[1]후원수당지급총액(2022)'!$B$5:$C$124,2,FALSE)</f>
        <v>1985671360</v>
      </c>
      <c r="E52" s="210">
        <f t="shared" si="0"/>
        <v>167703802</v>
      </c>
      <c r="F52" s="211">
        <f>C52/'[1]총매출액(2023)'!C52</f>
        <v>0.3124435605400801</v>
      </c>
      <c r="G52" s="225"/>
      <c r="K52" s="124"/>
      <c r="L52" s="166"/>
    </row>
    <row r="53" spans="1:12" ht="15.75" customHeight="1">
      <c r="A53" s="206">
        <v>49</v>
      </c>
      <c r="B53" s="218" t="s">
        <v>62</v>
      </c>
      <c r="C53" s="217">
        <v>2113226613</v>
      </c>
      <c r="D53" s="209">
        <f>VLOOKUP(B53,'[1]후원수당지급총액(2022)'!$B$5:$C$124,2,FALSE)</f>
        <v>1242040045</v>
      </c>
      <c r="E53" s="210">
        <f t="shared" si="0"/>
        <v>871186568</v>
      </c>
      <c r="F53" s="211">
        <f>C53/'[1]총매출액(2023)'!C53</f>
        <v>0.34624678038030499</v>
      </c>
      <c r="G53" s="232"/>
      <c r="K53" s="167"/>
      <c r="L53" s="166"/>
    </row>
    <row r="54" spans="1:12" ht="15.75" customHeight="1">
      <c r="A54" s="206">
        <v>50</v>
      </c>
      <c r="B54" s="218" t="s">
        <v>98</v>
      </c>
      <c r="C54" s="217">
        <v>1996808928</v>
      </c>
      <c r="D54" s="209">
        <f>VLOOKUP(B54,'[1]후원수당지급총액(2022)'!$B$5:$C$124,2,FALSE)</f>
        <v>1808720940</v>
      </c>
      <c r="E54" s="210">
        <f t="shared" si="0"/>
        <v>188087988</v>
      </c>
      <c r="F54" s="211">
        <f>C54/'[1]총매출액(2023)'!C54</f>
        <v>0.34478568794778564</v>
      </c>
      <c r="G54" s="233"/>
      <c r="K54" s="167"/>
      <c r="L54" s="166"/>
    </row>
    <row r="55" spans="1:12" ht="15.75" customHeight="1">
      <c r="A55" s="206">
        <v>51</v>
      </c>
      <c r="B55" s="218" t="s">
        <v>54</v>
      </c>
      <c r="C55" s="217">
        <v>1866158972</v>
      </c>
      <c r="D55" s="209">
        <f>VLOOKUP(B55,'[1]후원수당지급총액(2022)'!$B$5:$C$124,2,FALSE)</f>
        <v>1666943472</v>
      </c>
      <c r="E55" s="210">
        <f t="shared" si="0"/>
        <v>199215500</v>
      </c>
      <c r="F55" s="211">
        <f>C55/'[1]총매출액(2023)'!C55</f>
        <v>0.32437371995691044</v>
      </c>
      <c r="G55" s="232"/>
      <c r="K55" s="167"/>
      <c r="L55" s="166"/>
    </row>
    <row r="56" spans="1:12" ht="15.75" customHeight="1">
      <c r="A56" s="206">
        <v>52</v>
      </c>
      <c r="B56" s="220" t="s">
        <v>381</v>
      </c>
      <c r="C56" s="222">
        <v>1858056840</v>
      </c>
      <c r="D56" s="209">
        <f>VLOOKUP(B56,'[1]후원수당지급총액(2022)'!$B$5:$C$124,2,FALSE)</f>
        <v>1138965840</v>
      </c>
      <c r="E56" s="210">
        <f t="shared" si="0"/>
        <v>719091000</v>
      </c>
      <c r="F56" s="211">
        <f>C56/'[1]총매출액(2023)'!C56</f>
        <v>0.32840778090533318</v>
      </c>
      <c r="G56" s="232"/>
      <c r="K56" s="167"/>
      <c r="L56" s="166"/>
    </row>
    <row r="57" spans="1:12" ht="15.75" customHeight="1">
      <c r="A57" s="206">
        <v>53</v>
      </c>
      <c r="B57" s="218" t="s">
        <v>128</v>
      </c>
      <c r="C57" s="217">
        <v>1756872071</v>
      </c>
      <c r="D57" s="209">
        <f>VLOOKUP(B57,'[1]후원수당지급총액(2022)'!$B$5:$C$124,2,FALSE)</f>
        <v>1401162172</v>
      </c>
      <c r="E57" s="210">
        <f t="shared" si="0"/>
        <v>355709899</v>
      </c>
      <c r="F57" s="211">
        <f>C57/'[1]총매출액(2023)'!C57</f>
        <v>0.32166750055472004</v>
      </c>
      <c r="G57" s="225"/>
      <c r="K57" s="124"/>
      <c r="L57" s="166"/>
    </row>
    <row r="58" spans="1:12" ht="15.75" customHeight="1">
      <c r="A58" s="206">
        <v>54</v>
      </c>
      <c r="B58" s="220" t="s">
        <v>305</v>
      </c>
      <c r="C58" s="208">
        <v>2022603601</v>
      </c>
      <c r="D58" s="209">
        <f>VLOOKUP(B58,'[1]후원수당지급총액(2022)'!$B$5:$C$124,2,FALSE)</f>
        <v>918535989</v>
      </c>
      <c r="E58" s="210">
        <f t="shared" si="0"/>
        <v>1104067612</v>
      </c>
      <c r="F58" s="211">
        <f>C58/'[1]총매출액(2023)'!C58</f>
        <v>0.38572486222093982</v>
      </c>
      <c r="G58" s="225"/>
      <c r="K58" s="173"/>
      <c r="L58" s="166"/>
    </row>
    <row r="59" spans="1:12">
      <c r="A59" s="206">
        <v>55</v>
      </c>
      <c r="B59" s="207" t="s">
        <v>593</v>
      </c>
      <c r="C59" s="221">
        <v>1776424640</v>
      </c>
      <c r="D59" s="209">
        <v>0</v>
      </c>
      <c r="E59" s="210">
        <f t="shared" si="0"/>
        <v>1776424640</v>
      </c>
      <c r="F59" s="211">
        <f>C59/'[1]총매출액(2023)'!C59</f>
        <v>0.3464502728180045</v>
      </c>
      <c r="G59" s="234" t="s">
        <v>733</v>
      </c>
      <c r="K59" s="167"/>
      <c r="L59" s="166"/>
    </row>
    <row r="60" spans="1:12">
      <c r="A60" s="206">
        <v>56</v>
      </c>
      <c r="B60" s="207" t="s">
        <v>597</v>
      </c>
      <c r="C60" s="221">
        <v>1727568433</v>
      </c>
      <c r="D60" s="235">
        <v>126650540</v>
      </c>
      <c r="E60" s="210">
        <f t="shared" si="0"/>
        <v>1600917893</v>
      </c>
      <c r="F60" s="211">
        <f>C60/'[1]총매출액(2023)'!C60</f>
        <v>0.34650273478920957</v>
      </c>
      <c r="G60" s="212" t="s">
        <v>734</v>
      </c>
      <c r="K60" s="167"/>
      <c r="L60" s="166"/>
    </row>
    <row r="61" spans="1:12">
      <c r="A61" s="206">
        <v>57</v>
      </c>
      <c r="B61" s="236" t="s">
        <v>600</v>
      </c>
      <c r="C61" s="237">
        <v>2078785167</v>
      </c>
      <c r="D61" s="209">
        <v>0</v>
      </c>
      <c r="E61" s="210">
        <f t="shared" si="0"/>
        <v>2078785167</v>
      </c>
      <c r="F61" s="211">
        <f>C61/'[1]총매출액(2023)'!C61</f>
        <v>0.43021345384250864</v>
      </c>
      <c r="G61" s="233" t="s">
        <v>735</v>
      </c>
      <c r="K61" s="161"/>
      <c r="L61" s="162"/>
    </row>
    <row r="62" spans="1:12" ht="15.75" customHeight="1">
      <c r="A62" s="206">
        <v>58</v>
      </c>
      <c r="B62" s="218" t="s">
        <v>51</v>
      </c>
      <c r="C62" s="217">
        <v>1449699807</v>
      </c>
      <c r="D62" s="209">
        <f>VLOOKUP(B62,'[1]후원수당지급총액(2022)'!$B$5:$C$124,2,FALSE)</f>
        <v>2117393962</v>
      </c>
      <c r="E62" s="210">
        <f t="shared" si="0"/>
        <v>-667694155</v>
      </c>
      <c r="F62" s="211">
        <f>C62/'[1]총매출액(2023)'!C62</f>
        <v>0.30229002805337118</v>
      </c>
      <c r="G62" s="212"/>
      <c r="K62" s="167"/>
      <c r="L62" s="166"/>
    </row>
    <row r="63" spans="1:12" ht="15.75" customHeight="1">
      <c r="A63" s="206">
        <v>59</v>
      </c>
      <c r="B63" s="207" t="s">
        <v>604</v>
      </c>
      <c r="C63" s="238">
        <v>1562811740</v>
      </c>
      <c r="D63" s="235">
        <v>2518297119</v>
      </c>
      <c r="E63" s="210">
        <f t="shared" si="0"/>
        <v>-955485379</v>
      </c>
      <c r="F63" s="211">
        <f>C63/'[1]총매출액(2023)'!C63</f>
        <v>0.34201614948383263</v>
      </c>
      <c r="G63" s="212" t="s">
        <v>736</v>
      </c>
      <c r="K63" s="161"/>
      <c r="L63" s="162"/>
    </row>
    <row r="64" spans="1:12" ht="15.75" customHeight="1">
      <c r="A64" s="206">
        <v>60</v>
      </c>
      <c r="B64" s="220" t="s">
        <v>379</v>
      </c>
      <c r="C64" s="239">
        <v>1510791323</v>
      </c>
      <c r="D64" s="209">
        <f>VLOOKUP(B64,'[1]후원수당지급총액(2022)'!$B$5:$C$124,2,FALSE)</f>
        <v>1509676852</v>
      </c>
      <c r="E64" s="210">
        <f t="shared" si="0"/>
        <v>1114471</v>
      </c>
      <c r="F64" s="211">
        <f>C64/'[1]총매출액(2023)'!C64</f>
        <v>0.34156895356106265</v>
      </c>
      <c r="G64" s="212"/>
      <c r="K64" s="124"/>
      <c r="L64" s="166"/>
    </row>
    <row r="65" spans="1:12" ht="15.75" customHeight="1">
      <c r="A65" s="206">
        <v>61</v>
      </c>
      <c r="B65" s="218" t="s">
        <v>187</v>
      </c>
      <c r="C65" s="217">
        <v>1465573846</v>
      </c>
      <c r="D65" s="209">
        <f>VLOOKUP(B65,'[1]후원수당지급총액(2022)'!$B$5:$C$124,2,FALSE)</f>
        <v>664906880</v>
      </c>
      <c r="E65" s="210">
        <f t="shared" si="0"/>
        <v>800666966</v>
      </c>
      <c r="F65" s="211">
        <f>C65/'[1]총매출액(2023)'!C65</f>
        <v>0.332222946121698</v>
      </c>
      <c r="G65" s="215"/>
      <c r="K65" s="163"/>
      <c r="L65" s="162"/>
    </row>
    <row r="66" spans="1:12" ht="15.75" customHeight="1">
      <c r="A66" s="206">
        <v>62</v>
      </c>
      <c r="B66" s="220" t="s">
        <v>209</v>
      </c>
      <c r="C66" s="222">
        <v>1618059109</v>
      </c>
      <c r="D66" s="209">
        <f>VLOOKUP(B66,'[1]후원수당지급총액(2022)'!$B$5:$C$124,2,FALSE)</f>
        <v>1028897425</v>
      </c>
      <c r="E66" s="210">
        <f t="shared" si="0"/>
        <v>589161684</v>
      </c>
      <c r="F66" s="211">
        <f>C66/'[1]총매출액(2023)'!C66</f>
        <v>0.3800609867364087</v>
      </c>
      <c r="G66" s="212"/>
      <c r="K66" s="163"/>
      <c r="L66" s="162"/>
    </row>
    <row r="67" spans="1:12" ht="15.75" customHeight="1">
      <c r="A67" s="206">
        <v>63</v>
      </c>
      <c r="B67" s="220" t="s">
        <v>208</v>
      </c>
      <c r="C67" s="240">
        <v>1433235573</v>
      </c>
      <c r="D67" s="209">
        <f>VLOOKUP(B67,'[1]후원수당지급총액(2022)'!$B$5:$C$124,2,FALSE)</f>
        <v>1188104047</v>
      </c>
      <c r="E67" s="210">
        <f t="shared" si="0"/>
        <v>245131526</v>
      </c>
      <c r="F67" s="211">
        <f>C67/'[1]총매출액(2023)'!C67</f>
        <v>0.34758594951967065</v>
      </c>
      <c r="G67" s="212"/>
      <c r="K67" s="124"/>
      <c r="L67" s="166"/>
    </row>
    <row r="68" spans="1:12">
      <c r="A68" s="206">
        <v>64</v>
      </c>
      <c r="B68" s="218" t="s">
        <v>48</v>
      </c>
      <c r="C68" s="217">
        <v>1289955510</v>
      </c>
      <c r="D68" s="209">
        <f>VLOOKUP(B68,'[1]후원수당지급총액(2022)'!$B$5:$C$124,2,FALSE)</f>
        <v>1285084748</v>
      </c>
      <c r="E68" s="210">
        <f t="shared" si="0"/>
        <v>4870762</v>
      </c>
      <c r="F68" s="211">
        <f>C68/'[1]총매출액(2023)'!C68</f>
        <v>0.31772356495011755</v>
      </c>
      <c r="G68" s="212"/>
      <c r="K68" s="124"/>
      <c r="L68" s="166"/>
    </row>
    <row r="69" spans="1:12" ht="15.75" customHeight="1">
      <c r="A69" s="206">
        <v>65</v>
      </c>
      <c r="B69" s="207" t="s">
        <v>203</v>
      </c>
      <c r="C69" s="221">
        <v>1367212639</v>
      </c>
      <c r="D69" s="209">
        <f>VLOOKUP(B69,'[1]후원수당지급총액(2022)'!$B$5:$C$124,2,FALSE)</f>
        <v>2141864170</v>
      </c>
      <c r="E69" s="210">
        <f t="shared" ref="E69:E127" si="1">C69-D69</f>
        <v>-774651531</v>
      </c>
      <c r="F69" s="211">
        <f>C69/'[1]총매출액(2023)'!C69</f>
        <v>0.34937555353469923</v>
      </c>
      <c r="G69" s="215"/>
      <c r="K69" s="124"/>
      <c r="L69" s="166"/>
    </row>
    <row r="70" spans="1:12" ht="15.75" customHeight="1">
      <c r="A70" s="206">
        <v>66</v>
      </c>
      <c r="B70" s="220" t="s">
        <v>204</v>
      </c>
      <c r="C70" s="241">
        <v>1141589900</v>
      </c>
      <c r="D70" s="209">
        <f>VLOOKUP(B70,'[1]후원수당지급총액(2022)'!$B$5:$C$124,2,FALSE)</f>
        <v>1204576993</v>
      </c>
      <c r="E70" s="210">
        <f t="shared" si="1"/>
        <v>-62987093</v>
      </c>
      <c r="F70" s="211">
        <f>C70/'[1]총매출액(2023)'!C70</f>
        <v>0.30542593328835022</v>
      </c>
      <c r="G70" s="215"/>
      <c r="K70" s="167"/>
      <c r="L70" s="166"/>
    </row>
    <row r="71" spans="1:12" ht="15.75" customHeight="1">
      <c r="A71" s="206">
        <v>67</v>
      </c>
      <c r="B71" s="218" t="s">
        <v>137</v>
      </c>
      <c r="C71" s="217">
        <v>1147171730</v>
      </c>
      <c r="D71" s="209">
        <f>VLOOKUP(B71,'[1]후원수당지급총액(2022)'!$B$5:$C$124,2,FALSE)</f>
        <v>277592321</v>
      </c>
      <c r="E71" s="210">
        <f t="shared" si="1"/>
        <v>869579409</v>
      </c>
      <c r="F71" s="211">
        <f>C71/'[1]총매출액(2023)'!C71</f>
        <v>0.30984252038685461</v>
      </c>
      <c r="G71" s="215"/>
      <c r="K71" s="167"/>
      <c r="L71" s="166"/>
    </row>
    <row r="72" spans="1:12" ht="15.75" customHeight="1">
      <c r="A72" s="206">
        <v>68</v>
      </c>
      <c r="B72" s="207" t="s">
        <v>611</v>
      </c>
      <c r="C72" s="221">
        <v>1245590065</v>
      </c>
      <c r="D72" s="235">
        <v>618167094</v>
      </c>
      <c r="E72" s="210">
        <f t="shared" si="1"/>
        <v>627422971</v>
      </c>
      <c r="F72" s="211">
        <f>C72/'[1]총매출액(2023)'!C72</f>
        <v>0.34683566733193227</v>
      </c>
      <c r="G72" s="212" t="s">
        <v>737</v>
      </c>
      <c r="K72" s="167"/>
      <c r="L72" s="166"/>
    </row>
    <row r="73" spans="1:12" ht="15.75" customHeight="1">
      <c r="A73" s="206">
        <v>69</v>
      </c>
      <c r="B73" s="220" t="s">
        <v>380</v>
      </c>
      <c r="C73" s="221">
        <v>1175823790</v>
      </c>
      <c r="D73" s="209">
        <f>VLOOKUP(B73,'[1]후원수당지급총액(2022)'!$B$5:$C$124,2,FALSE)</f>
        <v>1513296710</v>
      </c>
      <c r="E73" s="210">
        <f t="shared" si="1"/>
        <v>-337472920</v>
      </c>
      <c r="F73" s="211">
        <f>C73/'[1]총매출액(2023)'!C73</f>
        <v>0.32863611675429555</v>
      </c>
      <c r="G73" s="215"/>
      <c r="K73" s="161"/>
      <c r="L73" s="162"/>
    </row>
    <row r="74" spans="1:12" ht="15.75" customHeight="1">
      <c r="A74" s="206">
        <v>70</v>
      </c>
      <c r="B74" s="220" t="s">
        <v>366</v>
      </c>
      <c r="C74" s="242">
        <v>1080918238</v>
      </c>
      <c r="D74" s="209">
        <f>VLOOKUP(B74,'[1]후원수당지급총액(2022)'!$B$5:$C$124,2,FALSE)</f>
        <v>250132093</v>
      </c>
      <c r="E74" s="210">
        <f t="shared" si="1"/>
        <v>830786145</v>
      </c>
      <c r="F74" s="211">
        <f>C74/'[1]총매출액(2023)'!C74</f>
        <v>0.30246281724174073</v>
      </c>
      <c r="G74" s="215"/>
      <c r="K74" s="161"/>
      <c r="L74" s="162"/>
    </row>
    <row r="75" spans="1:12" ht="15.75" customHeight="1">
      <c r="A75" s="206">
        <v>71</v>
      </c>
      <c r="B75" s="218" t="s">
        <v>719</v>
      </c>
      <c r="C75" s="217">
        <v>616136021</v>
      </c>
      <c r="D75" s="209">
        <v>0</v>
      </c>
      <c r="E75" s="210">
        <f t="shared" si="1"/>
        <v>616136021</v>
      </c>
      <c r="F75" s="211">
        <f>C75/'[1]총매출액(2023)'!C75</f>
        <v>0.17686196863850254</v>
      </c>
      <c r="G75" s="243" t="s">
        <v>738</v>
      </c>
      <c r="K75" s="124"/>
      <c r="L75" s="166"/>
    </row>
    <row r="76" spans="1:12">
      <c r="A76" s="206">
        <v>72</v>
      </c>
      <c r="B76" s="236" t="s">
        <v>623</v>
      </c>
      <c r="C76" s="237">
        <v>1057950111</v>
      </c>
      <c r="D76" s="235">
        <v>2500415616</v>
      </c>
      <c r="E76" s="210">
        <f t="shared" si="1"/>
        <v>-1442465505</v>
      </c>
      <c r="F76" s="211">
        <f>C76/'[1]총매출액(2023)'!C76</f>
        <v>0.34338400872903579</v>
      </c>
      <c r="G76" s="212" t="s">
        <v>739</v>
      </c>
      <c r="K76" s="167"/>
      <c r="L76" s="166"/>
    </row>
    <row r="77" spans="1:12" ht="15.75" customHeight="1">
      <c r="A77" s="206">
        <v>73</v>
      </c>
      <c r="B77" s="218" t="s">
        <v>68</v>
      </c>
      <c r="C77" s="217">
        <v>813685104</v>
      </c>
      <c r="D77" s="209">
        <f>VLOOKUP(B77,'[1]후원수당지급총액(2022)'!$B$5:$C$124,2,FALSE)</f>
        <v>911407692</v>
      </c>
      <c r="E77" s="210">
        <f t="shared" si="1"/>
        <v>-97722588</v>
      </c>
      <c r="F77" s="211">
        <f>C77/'[1]총매출액(2023)'!C77</f>
        <v>0.26535481722352516</v>
      </c>
      <c r="G77" s="212"/>
      <c r="K77" s="124"/>
      <c r="L77" s="166"/>
    </row>
    <row r="78" spans="1:12" ht="15.75" customHeight="1">
      <c r="A78" s="206">
        <v>74</v>
      </c>
      <c r="B78" s="218" t="s">
        <v>73</v>
      </c>
      <c r="C78" s="217">
        <v>1033572220</v>
      </c>
      <c r="D78" s="209">
        <f>VLOOKUP(B78,'[1]후원수당지급총액(2022)'!$B$5:$C$124,2,FALSE)</f>
        <v>1798645300</v>
      </c>
      <c r="E78" s="210">
        <f t="shared" si="1"/>
        <v>-765073080</v>
      </c>
      <c r="F78" s="211">
        <f>C78/'[1]총매출액(2023)'!C78</f>
        <v>0.34131525485073</v>
      </c>
      <c r="G78" s="215"/>
      <c r="K78" s="124"/>
      <c r="L78" s="166"/>
    </row>
    <row r="79" spans="1:12" ht="15.75" customHeight="1">
      <c r="A79" s="206">
        <v>75</v>
      </c>
      <c r="B79" s="218" t="s">
        <v>60</v>
      </c>
      <c r="C79" s="217">
        <v>1018996852</v>
      </c>
      <c r="D79" s="209">
        <f>VLOOKUP(B79,'[1]후원수당지급총액(2022)'!$B$5:$C$124,2,FALSE)</f>
        <v>840347764</v>
      </c>
      <c r="E79" s="210">
        <f t="shared" si="1"/>
        <v>178649088</v>
      </c>
      <c r="F79" s="211">
        <f>C79/'[1]총매출액(2023)'!C79</f>
        <v>0.33689744334055177</v>
      </c>
      <c r="G79" s="233"/>
      <c r="K79" s="163"/>
      <c r="L79" s="162"/>
    </row>
    <row r="80" spans="1:12" ht="15.75" customHeight="1">
      <c r="A80" s="206">
        <v>76</v>
      </c>
      <c r="B80" s="220" t="s">
        <v>382</v>
      </c>
      <c r="C80" s="221">
        <v>935786966</v>
      </c>
      <c r="D80" s="209">
        <f>VLOOKUP(B80,'[1]후원수당지급총액(2022)'!$B$5:$C$124,2,FALSE)</f>
        <v>855499893</v>
      </c>
      <c r="E80" s="210">
        <f t="shared" si="1"/>
        <v>80287073</v>
      </c>
      <c r="F80" s="211">
        <f>C80/'[1]총매출액(2023)'!C80</f>
        <v>0.34466408450937797</v>
      </c>
      <c r="G80" s="215"/>
      <c r="K80" s="124"/>
      <c r="L80" s="166"/>
    </row>
    <row r="81" spans="1:12" ht="15.75" customHeight="1">
      <c r="A81" s="206">
        <v>77</v>
      </c>
      <c r="B81" s="220" t="s">
        <v>173</v>
      </c>
      <c r="C81" s="244">
        <v>895528555</v>
      </c>
      <c r="D81" s="209">
        <f>VLOOKUP(B81,'[1]후원수당지급총액(2022)'!$B$5:$C$124,2,FALSE)</f>
        <v>1053713835</v>
      </c>
      <c r="E81" s="210">
        <f t="shared" si="1"/>
        <v>-158185280</v>
      </c>
      <c r="F81" s="211">
        <f>C81/'[1]총매출액(2023)'!C81</f>
        <v>0.33340402675648384</v>
      </c>
      <c r="G81" s="212"/>
      <c r="K81" s="163"/>
      <c r="L81" s="162"/>
    </row>
    <row r="82" spans="1:12">
      <c r="A82" s="206">
        <v>78</v>
      </c>
      <c r="B82" s="218" t="s">
        <v>180</v>
      </c>
      <c r="C82" s="217">
        <v>937411048</v>
      </c>
      <c r="D82" s="209">
        <f>VLOOKUP(B82,'[1]후원수당지급총액(2022)'!$B$5:$C$124,2,FALSE)</f>
        <v>859277589</v>
      </c>
      <c r="E82" s="210">
        <f t="shared" si="1"/>
        <v>78133459</v>
      </c>
      <c r="F82" s="211">
        <f>C82/'[1]총매출액(2023)'!C82</f>
        <v>0.34910406460330612</v>
      </c>
      <c r="G82" s="212"/>
      <c r="K82" s="167"/>
      <c r="L82" s="166"/>
    </row>
    <row r="83" spans="1:12" ht="15.75" customHeight="1">
      <c r="A83" s="206">
        <v>79</v>
      </c>
      <c r="B83" s="245" t="s">
        <v>364</v>
      </c>
      <c r="C83" s="246">
        <v>908953020</v>
      </c>
      <c r="D83" s="209">
        <f>VLOOKUP(B83,'[1]후원수당지급총액(2022)'!$B$5:$C$124,2,FALSE)</f>
        <v>4316019541</v>
      </c>
      <c r="E83" s="210">
        <f t="shared" si="1"/>
        <v>-3407066521</v>
      </c>
      <c r="F83" s="211">
        <f>C83/'[1]총매출액(2023)'!C83</f>
        <v>0.34999999967270035</v>
      </c>
      <c r="G83" s="215"/>
      <c r="K83" s="167"/>
      <c r="L83" s="166"/>
    </row>
    <row r="84" spans="1:12" ht="15.75" customHeight="1">
      <c r="A84" s="206">
        <v>80</v>
      </c>
      <c r="B84" s="220" t="s">
        <v>212</v>
      </c>
      <c r="C84" s="221">
        <v>832953172</v>
      </c>
      <c r="D84" s="209">
        <f>VLOOKUP(B84,'[1]후원수당지급총액(2022)'!$B$5:$C$124,2,FALSE)</f>
        <v>1426955550</v>
      </c>
      <c r="E84" s="210">
        <f t="shared" si="1"/>
        <v>-594002378</v>
      </c>
      <c r="F84" s="211">
        <f>C84/'[1]총매출액(2023)'!C84</f>
        <v>0.33694565803838805</v>
      </c>
      <c r="G84" s="215"/>
      <c r="K84" s="167"/>
      <c r="L84" s="166"/>
    </row>
    <row r="85" spans="1:12" ht="15.75" customHeight="1">
      <c r="A85" s="206">
        <v>81</v>
      </c>
      <c r="B85" s="207" t="s">
        <v>740</v>
      </c>
      <c r="C85" s="221">
        <v>732191741</v>
      </c>
      <c r="D85" s="235">
        <v>1630769493</v>
      </c>
      <c r="E85" s="210">
        <f t="shared" si="1"/>
        <v>-898577752</v>
      </c>
      <c r="F85" s="211">
        <f>C85/'[1]총매출액(2023)'!C85</f>
        <v>0.31807418124845843</v>
      </c>
      <c r="G85" s="212" t="s">
        <v>741</v>
      </c>
      <c r="K85" s="167"/>
      <c r="L85" s="166"/>
    </row>
    <row r="86" spans="1:12">
      <c r="A86" s="206">
        <v>82</v>
      </c>
      <c r="B86" s="218" t="s">
        <v>640</v>
      </c>
      <c r="C86" s="217">
        <v>666278917</v>
      </c>
      <c r="D86" s="229">
        <v>660881571</v>
      </c>
      <c r="E86" s="210">
        <f t="shared" si="1"/>
        <v>5397346</v>
      </c>
      <c r="F86" s="211">
        <f>C86/'[1]총매출액(2023)'!C86</f>
        <v>0.29555408491958512</v>
      </c>
      <c r="G86" s="212" t="s">
        <v>742</v>
      </c>
      <c r="K86" s="174"/>
      <c r="L86" s="162"/>
    </row>
    <row r="87" spans="1:12" ht="15.75" customHeight="1">
      <c r="A87" s="206">
        <v>83</v>
      </c>
      <c r="B87" s="220" t="s">
        <v>383</v>
      </c>
      <c r="C87" s="221">
        <v>759461080</v>
      </c>
      <c r="D87" s="209">
        <f>VLOOKUP(B87,'[1]후원수당지급총액(2022)'!$B$5:$C$124,2,FALSE)</f>
        <v>1095247270</v>
      </c>
      <c r="E87" s="210">
        <f t="shared" si="1"/>
        <v>-335786190</v>
      </c>
      <c r="F87" s="211">
        <f>C87/'[1]총매출액(2023)'!C87</f>
        <v>0.35823633432651142</v>
      </c>
      <c r="G87" s="212"/>
      <c r="K87" s="161"/>
      <c r="L87" s="162"/>
    </row>
    <row r="88" spans="1:12">
      <c r="A88" s="206">
        <v>84</v>
      </c>
      <c r="B88" s="207" t="s">
        <v>743</v>
      </c>
      <c r="C88" s="247">
        <v>635723735</v>
      </c>
      <c r="D88" s="209">
        <v>0</v>
      </c>
      <c r="E88" s="210">
        <f t="shared" si="1"/>
        <v>635723735</v>
      </c>
      <c r="F88" s="211">
        <f>C88/'[1]총매출액(2023)'!C88</f>
        <v>0.30243956667646693</v>
      </c>
      <c r="G88" s="248" t="s">
        <v>744</v>
      </c>
      <c r="K88" s="167"/>
      <c r="L88" s="166"/>
    </row>
    <row r="89" spans="1:12" ht="15.75" customHeight="1">
      <c r="A89" s="206">
        <v>85</v>
      </c>
      <c r="B89" s="207" t="s">
        <v>649</v>
      </c>
      <c r="C89" s="221">
        <v>456052680</v>
      </c>
      <c r="D89" s="209">
        <v>0</v>
      </c>
      <c r="E89" s="210">
        <f t="shared" si="1"/>
        <v>456052680</v>
      </c>
      <c r="F89" s="211">
        <f>C89/'[1]총매출액(2023)'!C89</f>
        <v>0.22065001016033983</v>
      </c>
      <c r="G89" s="215" t="s">
        <v>745</v>
      </c>
      <c r="K89" s="167"/>
      <c r="L89" s="166"/>
    </row>
    <row r="90" spans="1:12" ht="15.75" customHeight="1">
      <c r="A90" s="206">
        <v>86</v>
      </c>
      <c r="B90" s="220" t="s">
        <v>384</v>
      </c>
      <c r="C90" s="221">
        <v>338412225</v>
      </c>
      <c r="D90" s="209">
        <f>VLOOKUP(B90,'[1]후원수당지급총액(2022)'!$B$5:$C$124,2,FALSE)</f>
        <v>398367000</v>
      </c>
      <c r="E90" s="210">
        <f t="shared" si="1"/>
        <v>-59954775</v>
      </c>
      <c r="F90" s="211">
        <f>C90/'[1]총매출액(2023)'!C90</f>
        <v>0.16819754409989363</v>
      </c>
      <c r="G90" s="212"/>
      <c r="K90" s="176"/>
      <c r="L90" s="166"/>
    </row>
    <row r="91" spans="1:12" ht="15.75" customHeight="1">
      <c r="A91" s="206">
        <v>87</v>
      </c>
      <c r="B91" s="218" t="s">
        <v>655</v>
      </c>
      <c r="C91" s="217">
        <v>367421021</v>
      </c>
      <c r="D91" s="229">
        <v>296757350</v>
      </c>
      <c r="E91" s="210">
        <f t="shared" si="1"/>
        <v>70663671</v>
      </c>
      <c r="F91" s="211">
        <f>C91/'[1]총매출액(2023)'!C91</f>
        <v>0.23411666794956196</v>
      </c>
      <c r="G91" s="212" t="s">
        <v>746</v>
      </c>
      <c r="K91" s="176"/>
      <c r="L91" s="166"/>
    </row>
    <row r="92" spans="1:12" ht="15.75" customHeight="1">
      <c r="A92" s="206">
        <v>88</v>
      </c>
      <c r="B92" s="220" t="s">
        <v>206</v>
      </c>
      <c r="C92" s="222">
        <v>381400400</v>
      </c>
      <c r="D92" s="209">
        <f>VLOOKUP(B92,'[1]후원수당지급총액(2022)'!$B$5:$C$124,2,FALSE)</f>
        <v>633391959</v>
      </c>
      <c r="E92" s="210">
        <f t="shared" si="1"/>
        <v>-251991559</v>
      </c>
      <c r="F92" s="211">
        <f>C92/'[1]총매출액(2023)'!C92</f>
        <v>0.31163818018331985</v>
      </c>
      <c r="G92" s="212"/>
      <c r="K92" s="167"/>
      <c r="L92" s="166"/>
    </row>
    <row r="93" spans="1:12" ht="15.75" customHeight="1">
      <c r="A93" s="206">
        <v>89</v>
      </c>
      <c r="B93" s="207" t="s">
        <v>341</v>
      </c>
      <c r="C93" s="221">
        <v>299381500</v>
      </c>
      <c r="D93" s="209">
        <f>VLOOKUP(B93,'[1]후원수당지급총액(2022)'!$B$5:$C$124,2,FALSE)</f>
        <v>240619310</v>
      </c>
      <c r="E93" s="210">
        <f t="shared" si="1"/>
        <v>58762190</v>
      </c>
      <c r="F93" s="211">
        <f>C93/'[1]총매출액(2023)'!C93</f>
        <v>0.27342675760132484</v>
      </c>
      <c r="G93" s="212"/>
      <c r="K93" s="167"/>
      <c r="L93" s="166"/>
    </row>
    <row r="94" spans="1:12" ht="15.75" customHeight="1">
      <c r="A94" s="206">
        <v>90</v>
      </c>
      <c r="B94" s="218" t="s">
        <v>81</v>
      </c>
      <c r="C94" s="217">
        <v>335466309</v>
      </c>
      <c r="D94" s="209">
        <f>VLOOKUP(B94,'[1]후원수당지급총액(2022)'!$B$5:$C$124,2,FALSE)</f>
        <v>442375557</v>
      </c>
      <c r="E94" s="210">
        <f t="shared" si="1"/>
        <v>-106909248</v>
      </c>
      <c r="F94" s="211">
        <f>C94/'[1]총매출액(2023)'!C94</f>
        <v>0.31453040413705929</v>
      </c>
      <c r="G94" s="212"/>
      <c r="K94" s="167"/>
      <c r="L94" s="166"/>
    </row>
    <row r="95" spans="1:12">
      <c r="A95" s="206">
        <v>91</v>
      </c>
      <c r="B95" s="218" t="s">
        <v>662</v>
      </c>
      <c r="C95" s="217">
        <v>314229365</v>
      </c>
      <c r="D95" s="229">
        <v>787274200</v>
      </c>
      <c r="E95" s="210">
        <f t="shared" si="1"/>
        <v>-473044835</v>
      </c>
      <c r="F95" s="211">
        <f>C95/'[1]총매출액(2023)'!C95</f>
        <v>0.30382821031150531</v>
      </c>
      <c r="G95" s="212" t="s">
        <v>747</v>
      </c>
      <c r="K95" s="167"/>
      <c r="L95" s="166"/>
    </row>
    <row r="96" spans="1:12">
      <c r="A96" s="206">
        <v>92</v>
      </c>
      <c r="B96" s="207" t="s">
        <v>331</v>
      </c>
      <c r="C96" s="222">
        <v>321981657</v>
      </c>
      <c r="D96" s="209">
        <f>VLOOKUP(B96,'[1]후원수당지급총액(2022)'!$B$5:$C$124,2,FALSE)</f>
        <v>337845807</v>
      </c>
      <c r="E96" s="210">
        <f t="shared" si="1"/>
        <v>-15864150</v>
      </c>
      <c r="F96" s="211">
        <f>C96/'[1]총매출액(2023)'!C96</f>
        <v>0.34636036274902821</v>
      </c>
      <c r="G96" s="212"/>
      <c r="K96" s="161"/>
      <c r="L96" s="162"/>
    </row>
    <row r="97" spans="1:12">
      <c r="A97" s="206">
        <v>93</v>
      </c>
      <c r="B97" s="220" t="s">
        <v>211</v>
      </c>
      <c r="C97" s="222">
        <v>196316083</v>
      </c>
      <c r="D97" s="209">
        <f>VLOOKUP(B97,'[1]후원수당지급총액(2022)'!$B$5:$C$124,2,FALSE)</f>
        <v>377507420</v>
      </c>
      <c r="E97" s="210">
        <f t="shared" si="1"/>
        <v>-181191337</v>
      </c>
      <c r="F97" s="211">
        <f>C97/'[1]총매출액(2023)'!C97</f>
        <v>0.27163031013641409</v>
      </c>
      <c r="G97" s="212"/>
      <c r="K97" s="167"/>
      <c r="L97" s="166"/>
    </row>
    <row r="98" spans="1:12" ht="15.75" customHeight="1">
      <c r="A98" s="206">
        <v>94</v>
      </c>
      <c r="B98" s="220" t="s">
        <v>387</v>
      </c>
      <c r="C98" s="221">
        <v>199091458</v>
      </c>
      <c r="D98" s="209">
        <f>VLOOKUP(B98,'[1]후원수당지급총액(2022)'!$B$5:$C$124,2,FALSE)</f>
        <v>146004917</v>
      </c>
      <c r="E98" s="210">
        <f t="shared" si="1"/>
        <v>53086541</v>
      </c>
      <c r="F98" s="211">
        <f>C98/'[1]총매출액(2023)'!C98</f>
        <v>0.31114558472184439</v>
      </c>
      <c r="G98" s="215"/>
      <c r="K98" s="167"/>
      <c r="L98" s="166"/>
    </row>
    <row r="99" spans="1:12" ht="15.75" customHeight="1">
      <c r="A99" s="206">
        <v>95</v>
      </c>
      <c r="B99" s="220" t="s">
        <v>214</v>
      </c>
      <c r="C99" s="221">
        <v>86804265</v>
      </c>
      <c r="D99" s="209">
        <f>VLOOKUP(B99,'[1]후원수당지급총액(2022)'!$B$5:$C$124,2,FALSE)</f>
        <v>28840600</v>
      </c>
      <c r="E99" s="210">
        <f t="shared" si="1"/>
        <v>57963665</v>
      </c>
      <c r="F99" s="211">
        <f>C99/'[1]총매출액(2023)'!C99</f>
        <v>0.13663987418415599</v>
      </c>
      <c r="G99" s="212"/>
      <c r="K99" s="167"/>
      <c r="L99" s="166"/>
    </row>
    <row r="100" spans="1:12" ht="15.75" customHeight="1">
      <c r="A100" s="206">
        <v>96</v>
      </c>
      <c r="B100" s="218" t="s">
        <v>78</v>
      </c>
      <c r="C100" s="217">
        <v>134398640</v>
      </c>
      <c r="D100" s="209">
        <f>VLOOKUP(B100,'[1]후원수당지급총액(2022)'!$B$5:$C$124,2,FALSE)</f>
        <v>770668610</v>
      </c>
      <c r="E100" s="210">
        <f t="shared" si="1"/>
        <v>-636269970</v>
      </c>
      <c r="F100" s="211">
        <f>C100/'[1]총매출액(2023)'!C100</f>
        <v>0.24220252264409259</v>
      </c>
      <c r="G100" s="212"/>
      <c r="K100" s="167"/>
      <c r="L100" s="166"/>
    </row>
    <row r="101" spans="1:12" ht="15.75" customHeight="1">
      <c r="A101" s="206">
        <v>97</v>
      </c>
      <c r="B101" s="207" t="s">
        <v>210</v>
      </c>
      <c r="C101" s="208">
        <v>137746580</v>
      </c>
      <c r="D101" s="209">
        <f>VLOOKUP(B101,'[1]후원수당지급총액(2022)'!$B$5:$C$124,2,FALSE)</f>
        <v>355649330</v>
      </c>
      <c r="E101" s="210">
        <f t="shared" si="1"/>
        <v>-217902750</v>
      </c>
      <c r="F101" s="211">
        <f>C101/'[1]총매출액(2023)'!C101</f>
        <v>0.25972342869080867</v>
      </c>
      <c r="G101" s="212"/>
      <c r="K101" s="177"/>
      <c r="L101" s="162"/>
    </row>
    <row r="102" spans="1:12">
      <c r="A102" s="206">
        <v>98</v>
      </c>
      <c r="B102" s="220" t="s">
        <v>215</v>
      </c>
      <c r="C102" s="221">
        <v>155846279</v>
      </c>
      <c r="D102" s="209">
        <f>VLOOKUP(B102,'[1]후원수당지급총액(2022)'!$B$5:$C$124,2,FALSE)</f>
        <v>306485609</v>
      </c>
      <c r="E102" s="210">
        <f t="shared" si="1"/>
        <v>-150639330</v>
      </c>
      <c r="F102" s="211">
        <f>C102/'[1]총매출액(2023)'!C102</f>
        <v>0.3008117825111814</v>
      </c>
      <c r="G102" s="212"/>
      <c r="K102" s="167"/>
      <c r="L102" s="166"/>
    </row>
    <row r="103" spans="1:12" ht="15.75" customHeight="1">
      <c r="A103" s="206">
        <v>99</v>
      </c>
      <c r="B103" s="207" t="s">
        <v>677</v>
      </c>
      <c r="C103" s="221">
        <v>115144645</v>
      </c>
      <c r="D103" s="235">
        <v>171038003</v>
      </c>
      <c r="E103" s="210">
        <f t="shared" si="1"/>
        <v>-55893358</v>
      </c>
      <c r="F103" s="211">
        <f>C103/'[1]총매출액(2023)'!C103</f>
        <v>0.22234889951003725</v>
      </c>
      <c r="G103" s="212" t="s">
        <v>748</v>
      </c>
      <c r="K103" s="176"/>
      <c r="L103" s="166"/>
    </row>
    <row r="104" spans="1:12" ht="15.75" customHeight="1">
      <c r="A104" s="206">
        <v>100</v>
      </c>
      <c r="B104" s="207" t="s">
        <v>75</v>
      </c>
      <c r="C104" s="221">
        <v>145435939</v>
      </c>
      <c r="D104" s="209">
        <f>VLOOKUP(B104,'[1]후원수당지급총액(2022)'!$B$5:$C$124,2,FALSE)</f>
        <v>244953804</v>
      </c>
      <c r="E104" s="210">
        <f t="shared" si="1"/>
        <v>-99517865</v>
      </c>
      <c r="F104" s="211">
        <f>C104/'[1]총매출액(2023)'!C104</f>
        <v>0.28481014966071122</v>
      </c>
      <c r="G104" s="215"/>
      <c r="K104" s="161"/>
      <c r="L104" s="162"/>
    </row>
    <row r="105" spans="1:12" ht="15.75" customHeight="1">
      <c r="A105" s="206">
        <v>101</v>
      </c>
      <c r="B105" s="220" t="s">
        <v>213</v>
      </c>
      <c r="C105" s="221">
        <v>146643380</v>
      </c>
      <c r="D105" s="209">
        <f>VLOOKUP(B105,'[1]후원수당지급총액(2022)'!$B$5:$C$124,2,FALSE)</f>
        <v>170307500</v>
      </c>
      <c r="E105" s="210">
        <f t="shared" si="1"/>
        <v>-23664120</v>
      </c>
      <c r="F105" s="211">
        <f>C105/'[1]총매출액(2023)'!C105</f>
        <v>0.33632000663303907</v>
      </c>
      <c r="G105" s="212"/>
      <c r="K105" s="176"/>
      <c r="L105" s="166"/>
    </row>
    <row r="106" spans="1:12">
      <c r="A106" s="206">
        <v>102</v>
      </c>
      <c r="B106" s="207" t="s">
        <v>749</v>
      </c>
      <c r="C106" s="249">
        <v>123232900</v>
      </c>
      <c r="D106" s="209">
        <v>0</v>
      </c>
      <c r="E106" s="210">
        <f t="shared" si="1"/>
        <v>123232900</v>
      </c>
      <c r="F106" s="211">
        <f>C106/'[1]총매출액(2023)'!C106</f>
        <v>0.34415964520804648</v>
      </c>
      <c r="G106" s="250" t="s">
        <v>750</v>
      </c>
      <c r="K106" s="177"/>
      <c r="L106" s="162"/>
    </row>
    <row r="107" spans="1:12">
      <c r="A107" s="206">
        <v>103</v>
      </c>
      <c r="B107" s="218" t="s">
        <v>87</v>
      </c>
      <c r="C107" s="217">
        <v>28718630</v>
      </c>
      <c r="D107" s="209">
        <f>VLOOKUP(B107,'[1]후원수당지급총액(2022)'!$B$5:$C$124,2,FALSE)</f>
        <v>39776190</v>
      </c>
      <c r="E107" s="210">
        <f t="shared" si="1"/>
        <v>-11057560</v>
      </c>
      <c r="F107" s="211">
        <f>C107/'[1]총매출액(2023)'!C107</f>
        <v>0.12012398675111434</v>
      </c>
      <c r="G107" s="233"/>
      <c r="K107" s="161"/>
      <c r="L107" s="162"/>
    </row>
    <row r="108" spans="1:12" ht="15.75" customHeight="1">
      <c r="A108" s="206">
        <v>104</v>
      </c>
      <c r="B108" s="218" t="s">
        <v>90</v>
      </c>
      <c r="C108" s="217">
        <v>45016681</v>
      </c>
      <c r="D108" s="209">
        <f>VLOOKUP(B108,'[1]후원수당지급총액(2022)'!$B$5:$C$124,2,FALSE)</f>
        <v>326138240</v>
      </c>
      <c r="E108" s="210">
        <f t="shared" si="1"/>
        <v>-281121559</v>
      </c>
      <c r="F108" s="211">
        <f>C108/'[1]총매출액(2023)'!C108</f>
        <v>0.29723466862196612</v>
      </c>
      <c r="G108" s="212"/>
      <c r="K108" s="167"/>
      <c r="L108" s="166"/>
    </row>
    <row r="109" spans="1:12" ht="15.75" customHeight="1">
      <c r="A109" s="206">
        <v>105</v>
      </c>
      <c r="B109" s="207" t="s">
        <v>751</v>
      </c>
      <c r="C109" s="221">
        <v>26443110</v>
      </c>
      <c r="D109" s="209">
        <f>VLOOKUP(B109,'[1]후원수당지급총액(2022)'!$B$5:$C$124,2,FALSE)</f>
        <v>26652120</v>
      </c>
      <c r="E109" s="210">
        <f t="shared" si="1"/>
        <v>-209010</v>
      </c>
      <c r="F109" s="211">
        <f>C109/'[1]총매출액(2023)'!C109</f>
        <v>0.18996004663243646</v>
      </c>
      <c r="G109" s="215"/>
      <c r="K109" s="167"/>
      <c r="L109" s="166"/>
    </row>
    <row r="110" spans="1:12">
      <c r="A110" s="206">
        <v>106</v>
      </c>
      <c r="B110" s="207" t="s">
        <v>389</v>
      </c>
      <c r="C110" s="221">
        <v>9506811</v>
      </c>
      <c r="D110" s="209">
        <f>VLOOKUP(B110,'[1]후원수당지급총액(2022)'!$B$5:$C$124,2,FALSE)</f>
        <v>15195779</v>
      </c>
      <c r="E110" s="210">
        <f t="shared" si="1"/>
        <v>-5688968</v>
      </c>
      <c r="F110" s="211">
        <f>C110/'[1]총매출액(2023)'!C110</f>
        <v>7.3347377702736222E-2</v>
      </c>
      <c r="G110" s="215"/>
      <c r="K110" s="167"/>
      <c r="L110" s="166"/>
    </row>
    <row r="111" spans="1:12">
      <c r="A111" s="206">
        <v>107</v>
      </c>
      <c r="B111" s="218" t="s">
        <v>95</v>
      </c>
      <c r="C111" s="217">
        <v>31611070</v>
      </c>
      <c r="D111" s="209">
        <f>VLOOKUP(B111,'[1]후원수당지급총액(2022)'!$B$5:$C$124,2,FALSE)</f>
        <v>17209816</v>
      </c>
      <c r="E111" s="210">
        <f t="shared" si="1"/>
        <v>14401254</v>
      </c>
      <c r="F111" s="211">
        <f>C111/'[1]총매출액(2023)'!C111</f>
        <v>0.31286070301705882</v>
      </c>
      <c r="G111" s="215"/>
      <c r="K111" s="192"/>
      <c r="L111" s="166"/>
    </row>
    <row r="112" spans="1:12" ht="15.75" customHeight="1">
      <c r="A112" s="206">
        <v>108</v>
      </c>
      <c r="B112" s="207" t="s">
        <v>752</v>
      </c>
      <c r="C112" s="221">
        <v>16571960</v>
      </c>
      <c r="D112" s="209">
        <v>0</v>
      </c>
      <c r="E112" s="210">
        <f t="shared" si="1"/>
        <v>16571960</v>
      </c>
      <c r="F112" s="211">
        <f>C112/'[1]총매출액(2023)'!C112</f>
        <v>0.20594761545962953</v>
      </c>
      <c r="G112" s="234" t="s">
        <v>753</v>
      </c>
      <c r="K112" s="167"/>
      <c r="L112" s="166"/>
    </row>
    <row r="113" spans="1:12" ht="15.75" customHeight="1">
      <c r="A113" s="206">
        <v>109</v>
      </c>
      <c r="B113" s="207" t="s">
        <v>754</v>
      </c>
      <c r="C113" s="221">
        <v>9312000</v>
      </c>
      <c r="D113" s="209">
        <v>0</v>
      </c>
      <c r="E113" s="210">
        <f t="shared" si="1"/>
        <v>9312000</v>
      </c>
      <c r="F113" s="211">
        <f>C113/'[1]총매출액(2023)'!C113</f>
        <v>0.19477096841664923</v>
      </c>
      <c r="G113" s="234" t="s">
        <v>755</v>
      </c>
      <c r="K113" s="167"/>
      <c r="L113" s="166"/>
    </row>
    <row r="114" spans="1:12">
      <c r="A114" s="206">
        <v>110</v>
      </c>
      <c r="B114" s="218" t="s">
        <v>756</v>
      </c>
      <c r="C114" s="217">
        <v>4300360</v>
      </c>
      <c r="D114" s="209">
        <f>VLOOKUP(B114,'[1]후원수당지급총액(2022)'!$B$5:$C$124,2,FALSE)</f>
        <v>86783623</v>
      </c>
      <c r="E114" s="210">
        <f t="shared" si="1"/>
        <v>-82483263</v>
      </c>
      <c r="F114" s="211">
        <f>C114/'[1]총매출액(2023)'!C114</f>
        <v>0.28931669789455627</v>
      </c>
      <c r="G114" s="251"/>
      <c r="K114" s="161"/>
      <c r="L114" s="162"/>
    </row>
    <row r="115" spans="1:12">
      <c r="A115" s="206">
        <v>111</v>
      </c>
      <c r="B115" s="207" t="s">
        <v>757</v>
      </c>
      <c r="C115" s="252">
        <v>1124428</v>
      </c>
      <c r="D115" s="209">
        <v>0</v>
      </c>
      <c r="E115" s="210">
        <f t="shared" si="1"/>
        <v>1124428</v>
      </c>
      <c r="F115" s="211">
        <f>C115/'[1]총매출액(2023)'!C115</f>
        <v>0.26966575613172139</v>
      </c>
      <c r="G115" s="251" t="s">
        <v>758</v>
      </c>
      <c r="K115" s="176"/>
      <c r="L115" s="166"/>
    </row>
    <row r="116" spans="1:12" ht="15.75" customHeight="1">
      <c r="A116" s="156">
        <v>112</v>
      </c>
      <c r="B116" s="207" t="s">
        <v>759</v>
      </c>
      <c r="C116" s="221">
        <v>0</v>
      </c>
      <c r="D116" s="209">
        <f>VLOOKUP(B116,'[1]후원수당지급총액(2022)'!$B$5:$C$124,2,FALSE)</f>
        <v>0</v>
      </c>
      <c r="E116" s="210">
        <f t="shared" si="1"/>
        <v>0</v>
      </c>
      <c r="F116" s="211">
        <f>C116/'[1]총매출액(2023)'!C116</f>
        <v>0</v>
      </c>
      <c r="G116" s="230"/>
      <c r="K116" s="176"/>
      <c r="L116" s="166"/>
    </row>
    <row r="117" spans="1:12" ht="15.75" customHeight="1">
      <c r="A117" s="156">
        <v>113</v>
      </c>
      <c r="B117" s="216" t="s">
        <v>12</v>
      </c>
      <c r="C117" s="228">
        <v>0</v>
      </c>
      <c r="D117" s="209">
        <f>VLOOKUP(B117,'[1]후원수당지급총액(2022)'!$B$5:$C$124,2,FALSE)</f>
        <v>18081917140</v>
      </c>
      <c r="E117" s="210">
        <f t="shared" si="1"/>
        <v>-18081917140</v>
      </c>
      <c r="F117" s="211"/>
      <c r="G117" s="230" t="s">
        <v>760</v>
      </c>
      <c r="K117" s="176"/>
      <c r="L117" s="166"/>
    </row>
    <row r="118" spans="1:12" ht="15.75" customHeight="1">
      <c r="A118" s="156">
        <v>114</v>
      </c>
      <c r="B118" s="220" t="s">
        <v>200</v>
      </c>
      <c r="C118" s="228">
        <v>0</v>
      </c>
      <c r="D118" s="209">
        <f>VLOOKUP(B118,'[1]후원수당지급총액(2022)'!$B$5:$C$124,2,FALSE)</f>
        <v>2901327810</v>
      </c>
      <c r="E118" s="210">
        <f t="shared" si="1"/>
        <v>-2901327810</v>
      </c>
      <c r="F118" s="211"/>
      <c r="G118" s="230" t="s">
        <v>760</v>
      </c>
      <c r="K118" s="176"/>
      <c r="L118" s="166"/>
    </row>
    <row r="119" spans="1:12" ht="15.75" customHeight="1">
      <c r="A119" s="156">
        <v>115</v>
      </c>
      <c r="B119" s="220" t="s">
        <v>199</v>
      </c>
      <c r="C119" s="228">
        <v>0</v>
      </c>
      <c r="D119" s="209">
        <f>VLOOKUP(B119,'[1]후원수당지급총액(2022)'!$B$5:$C$124,2,FALSE)</f>
        <v>1716084659</v>
      </c>
      <c r="E119" s="210">
        <f t="shared" si="1"/>
        <v>-1716084659</v>
      </c>
      <c r="F119" s="211"/>
      <c r="G119" s="230" t="s">
        <v>760</v>
      </c>
      <c r="K119" s="176"/>
      <c r="L119" s="166"/>
    </row>
    <row r="120" spans="1:12" ht="15.75" customHeight="1">
      <c r="A120" s="156">
        <v>116</v>
      </c>
      <c r="B120" s="220" t="s">
        <v>205</v>
      </c>
      <c r="C120" s="228">
        <v>0</v>
      </c>
      <c r="D120" s="209">
        <f>VLOOKUP(B120,'[1]후원수당지급총액(2022)'!$B$5:$C$124,2,FALSE)</f>
        <v>1455605988</v>
      </c>
      <c r="E120" s="210">
        <f t="shared" si="1"/>
        <v>-1455605988</v>
      </c>
      <c r="F120" s="211"/>
      <c r="G120" s="230" t="s">
        <v>761</v>
      </c>
      <c r="K120" s="176"/>
      <c r="L120" s="166"/>
    </row>
    <row r="121" spans="1:12" ht="15.75" customHeight="1">
      <c r="A121" s="156">
        <v>117</v>
      </c>
      <c r="B121" s="220" t="s">
        <v>202</v>
      </c>
      <c r="C121" s="228">
        <v>0</v>
      </c>
      <c r="D121" s="209">
        <f>VLOOKUP(B121,'[1]후원수당지급총액(2022)'!$B$5:$C$124,2,FALSE)</f>
        <v>1246106826</v>
      </c>
      <c r="E121" s="210">
        <f t="shared" si="1"/>
        <v>-1246106826</v>
      </c>
      <c r="F121" s="211"/>
      <c r="G121" s="230" t="s">
        <v>761</v>
      </c>
      <c r="K121" s="176"/>
      <c r="L121" s="166"/>
    </row>
    <row r="122" spans="1:12" ht="15.75" customHeight="1">
      <c r="A122" s="156">
        <v>118</v>
      </c>
      <c r="B122" s="220" t="s">
        <v>207</v>
      </c>
      <c r="C122" s="228">
        <v>0</v>
      </c>
      <c r="D122" s="209">
        <f>VLOOKUP(B122,'[1]후원수당지급총액(2022)'!$B$5:$C$124,2,FALSE)</f>
        <v>612855299</v>
      </c>
      <c r="E122" s="210">
        <f t="shared" si="1"/>
        <v>-612855299</v>
      </c>
      <c r="F122" s="211"/>
      <c r="G122" s="230" t="s">
        <v>760</v>
      </c>
      <c r="K122" s="176"/>
      <c r="L122" s="166"/>
    </row>
    <row r="123" spans="1:12" ht="15.75" customHeight="1">
      <c r="A123" s="156">
        <v>119</v>
      </c>
      <c r="B123" s="220" t="s">
        <v>385</v>
      </c>
      <c r="C123" s="228">
        <v>0</v>
      </c>
      <c r="D123" s="209">
        <f>VLOOKUP(B123,'[1]후원수당지급총액(2022)'!$B$5:$C$124,2,FALSE)</f>
        <v>499310307</v>
      </c>
      <c r="E123" s="210">
        <f t="shared" si="1"/>
        <v>-499310307</v>
      </c>
      <c r="F123" s="211"/>
      <c r="G123" s="230" t="s">
        <v>760</v>
      </c>
      <c r="K123" s="176"/>
      <c r="L123" s="166"/>
    </row>
    <row r="124" spans="1:12" ht="15.75" customHeight="1">
      <c r="A124" s="156">
        <v>120</v>
      </c>
      <c r="B124" s="220" t="s">
        <v>386</v>
      </c>
      <c r="C124" s="228">
        <v>0</v>
      </c>
      <c r="D124" s="209">
        <f>VLOOKUP(B124,'[1]후원수당지급총액(2022)'!$B$5:$C$124,2,FALSE)</f>
        <v>473063482</v>
      </c>
      <c r="E124" s="210">
        <f t="shared" si="1"/>
        <v>-473063482</v>
      </c>
      <c r="F124" s="211"/>
      <c r="G124" s="230" t="s">
        <v>760</v>
      </c>
      <c r="K124" s="176"/>
      <c r="L124" s="166"/>
    </row>
    <row r="125" spans="1:12" ht="15.75" customHeight="1">
      <c r="A125" s="156">
        <v>121</v>
      </c>
      <c r="B125" s="216" t="s">
        <v>142</v>
      </c>
      <c r="C125" s="228">
        <v>0</v>
      </c>
      <c r="D125" s="209">
        <f>VLOOKUP(B125,'[1]후원수당지급총액(2022)'!$B$5:$C$124,2,FALSE)</f>
        <v>331011560</v>
      </c>
      <c r="E125" s="210">
        <f t="shared" si="1"/>
        <v>-331011560</v>
      </c>
      <c r="F125" s="211"/>
      <c r="G125" s="230" t="s">
        <v>760</v>
      </c>
      <c r="K125" s="176"/>
      <c r="L125" s="166"/>
    </row>
    <row r="126" spans="1:12" ht="15.75" customHeight="1" thickBot="1">
      <c r="A126" s="181">
        <v>122</v>
      </c>
      <c r="B126" s="253" t="s">
        <v>388</v>
      </c>
      <c r="C126" s="254">
        <v>0</v>
      </c>
      <c r="D126" s="255">
        <f>VLOOKUP(B126,'[1]후원수당지급총액(2022)'!$B$5:$C$124,2,FALSE)</f>
        <v>173253404</v>
      </c>
      <c r="E126" s="256">
        <f t="shared" si="1"/>
        <v>-173253404</v>
      </c>
      <c r="F126" s="257"/>
      <c r="G126" s="258" t="s">
        <v>760</v>
      </c>
      <c r="K126" s="176"/>
      <c r="L126" s="166"/>
    </row>
    <row r="127" spans="1:12" ht="15.75" customHeight="1" thickTop="1" thickBot="1">
      <c r="A127" s="521" t="s">
        <v>100</v>
      </c>
      <c r="B127" s="522"/>
      <c r="C127" s="259">
        <f>SUM(C5:C126)</f>
        <v>1655863555215</v>
      </c>
      <c r="D127" s="259">
        <f>SUM(D5:D126)</f>
        <v>1853337636694</v>
      </c>
      <c r="E127" s="260">
        <f t="shared" si="1"/>
        <v>-197474081479</v>
      </c>
      <c r="F127" s="261"/>
      <c r="G127" s="262"/>
      <c r="K127" s="176"/>
      <c r="L127" s="166"/>
    </row>
    <row r="128" spans="1:12" ht="15.75" customHeight="1">
      <c r="K128" s="176"/>
      <c r="L128" s="166"/>
    </row>
    <row r="129" spans="3:12" ht="15.75" customHeight="1">
      <c r="C129" s="193"/>
      <c r="D129" s="193"/>
      <c r="E129" s="263"/>
      <c r="K129" s="176"/>
      <c r="L129" s="166"/>
    </row>
    <row r="130" spans="3:12" ht="15.75" customHeight="1">
      <c r="E130" s="264"/>
      <c r="K130" s="176"/>
      <c r="L130" s="166"/>
    </row>
    <row r="131" spans="3:12" ht="15.75" customHeight="1">
      <c r="K131" s="176"/>
      <c r="L131" s="166"/>
    </row>
    <row r="132" spans="3:12" ht="15.75" customHeight="1"/>
  </sheetData>
  <mergeCells count="3">
    <mergeCell ref="A2:G2"/>
    <mergeCell ref="A4:B4"/>
    <mergeCell ref="A127:B127"/>
  </mergeCells>
  <phoneticPr fontId="4" type="noConversion"/>
  <conditionalFormatting sqref="C106">
    <cfRule type="cellIs" dxfId="9" priority="1" operator="equal">
      <formula>"5'입력서식(최초)'!A3"</formula>
    </cfRule>
    <cfRule type="cellIs" dxfId="8" priority="2" operator="equal">
      <formula>529065000000</formula>
    </cfRule>
  </conditionalFormatting>
  <pageMargins left="0.7" right="0.7" top="0.75" bottom="0.75" header="0.3" footer="0.3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BCC6-C473-4916-B978-CD92BB222FA9}">
  <sheetPr>
    <tabColor theme="8"/>
  </sheetPr>
  <dimension ref="A1:AF129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C30" sqref="AC30"/>
    </sheetView>
  </sheetViews>
  <sheetFormatPr defaultRowHeight="16.5"/>
  <cols>
    <col min="1" max="1" width="4.375" customWidth="1"/>
    <col min="2" max="2" width="21.375" customWidth="1"/>
    <col min="3" max="3" width="12.75" customWidth="1"/>
    <col min="4" max="4" width="17.75" customWidth="1"/>
    <col min="5" max="5" width="13.875" customWidth="1"/>
    <col min="6" max="6" width="12.625" customWidth="1"/>
    <col min="7" max="7" width="18.75" bestFit="1" customWidth="1"/>
    <col min="8" max="9" width="13.875" customWidth="1"/>
    <col min="10" max="10" width="52" customWidth="1"/>
    <col min="12" max="12" width="21.25" customWidth="1"/>
    <col min="13" max="13" width="10.875" bestFit="1" customWidth="1"/>
    <col min="14" max="14" width="12.75" customWidth="1"/>
    <col min="15" max="15" width="16.75" customWidth="1"/>
    <col min="16" max="16" width="16.375" customWidth="1"/>
  </cols>
  <sheetData>
    <row r="1" spans="1:32">
      <c r="A1" s="35" t="s">
        <v>765</v>
      </c>
      <c r="B1" s="37"/>
      <c r="C1" s="3"/>
      <c r="D1" s="3"/>
      <c r="E1" s="3"/>
      <c r="F1" s="3"/>
      <c r="G1" s="3"/>
      <c r="H1" s="3"/>
      <c r="I1" s="3"/>
    </row>
    <row r="2" spans="1:32" ht="25.5" customHeight="1">
      <c r="A2" s="516" t="s">
        <v>766</v>
      </c>
      <c r="B2" s="516"/>
      <c r="C2" s="516"/>
      <c r="D2" s="516"/>
      <c r="E2" s="516"/>
      <c r="F2" s="516"/>
      <c r="G2" s="516"/>
      <c r="H2" s="516"/>
      <c r="I2" s="516"/>
    </row>
    <row r="3" spans="1:32" ht="19.5" thickBot="1">
      <c r="A3" s="38"/>
      <c r="B3" s="16"/>
      <c r="C3" s="17"/>
      <c r="D3" s="17"/>
      <c r="E3" s="17"/>
      <c r="F3" s="17"/>
      <c r="G3" s="17"/>
      <c r="H3" s="17"/>
      <c r="I3" s="18" t="s">
        <v>394</v>
      </c>
    </row>
    <row r="4" spans="1:32">
      <c r="A4" s="523" t="s">
        <v>216</v>
      </c>
      <c r="B4" s="524"/>
      <c r="C4" s="527" t="s">
        <v>726</v>
      </c>
      <c r="D4" s="528"/>
      <c r="E4" s="529"/>
      <c r="F4" s="527" t="s">
        <v>369</v>
      </c>
      <c r="G4" s="528"/>
      <c r="H4" s="529"/>
      <c r="I4" s="530" t="s">
        <v>395</v>
      </c>
      <c r="J4" s="532" t="s">
        <v>396</v>
      </c>
    </row>
    <row r="5" spans="1:32" ht="17.25" thickBot="1">
      <c r="A5" s="525"/>
      <c r="B5" s="526"/>
      <c r="C5" s="265" t="s">
        <v>397</v>
      </c>
      <c r="D5" s="265" t="s">
        <v>101</v>
      </c>
      <c r="E5" s="265" t="s">
        <v>102</v>
      </c>
      <c r="F5" s="265" t="s">
        <v>397</v>
      </c>
      <c r="G5" s="265" t="s">
        <v>101</v>
      </c>
      <c r="H5" s="265" t="s">
        <v>102</v>
      </c>
      <c r="I5" s="531"/>
      <c r="J5" s="533"/>
    </row>
    <row r="6" spans="1:32" ht="17.25" thickTop="1">
      <c r="A6" s="199">
        <v>1</v>
      </c>
      <c r="B6" s="200" t="s">
        <v>0</v>
      </c>
      <c r="C6" s="266">
        <v>3650</v>
      </c>
      <c r="D6" s="266">
        <v>251635863607</v>
      </c>
      <c r="E6" s="267">
        <f>D6/C6</f>
        <v>68941332.495068491</v>
      </c>
      <c r="F6" s="268">
        <f>VLOOKUP(B6,'[1]후원수당지급분포도(2022)'!$B$6:$E$125,2,FALSE)</f>
        <v>3975</v>
      </c>
      <c r="G6" s="268">
        <f>VLOOKUP(B6,'[1]후원수당지급분포도(2022)'!$B$6:$E$125,3,FALSE)</f>
        <v>285937589317</v>
      </c>
      <c r="H6" s="268">
        <f>VLOOKUP(B6,'[1]후원수당지급분포도(2022)'!$B$6:$E$125,4,FALSE)</f>
        <v>71933984.733836472</v>
      </c>
      <c r="I6" s="269">
        <f t="shared" ref="I6:I69" si="0">E6-H6</f>
        <v>-2992652.2387679815</v>
      </c>
      <c r="J6" s="270"/>
      <c r="L6" s="49"/>
      <c r="N6" s="166"/>
      <c r="O6" s="166"/>
      <c r="P6" s="166"/>
      <c r="AC6" s="26"/>
      <c r="AD6" s="26"/>
      <c r="AE6" s="489"/>
      <c r="AF6" s="26"/>
    </row>
    <row r="7" spans="1:32">
      <c r="A7" s="206">
        <v>2</v>
      </c>
      <c r="B7" s="220" t="s">
        <v>372</v>
      </c>
      <c r="C7" s="271">
        <v>3435</v>
      </c>
      <c r="D7" s="272">
        <v>193155240510</v>
      </c>
      <c r="E7" s="224">
        <f t="shared" ref="E7:E70" si="1">D7/C7</f>
        <v>56231511.065502182</v>
      </c>
      <c r="F7" s="273">
        <f>VLOOKUP(B7,'[1]후원수당지급분포도(2022)'!$B$6:$E$125,2,FALSE)</f>
        <v>3837</v>
      </c>
      <c r="G7" s="273">
        <f>VLOOKUP(B7,'[1]후원수당지급분포도(2022)'!$B$6:$E$125,3,FALSE)</f>
        <v>220328730210</v>
      </c>
      <c r="H7" s="273">
        <f>VLOOKUP(B7,'[1]후원수당지급분포도(2022)'!$B$6:$E$125,4,FALSE)</f>
        <v>57422134.534792803</v>
      </c>
      <c r="I7" s="274">
        <f t="shared" si="0"/>
        <v>-1190623.4692906216</v>
      </c>
      <c r="J7" s="225"/>
      <c r="L7" s="275"/>
      <c r="N7" s="166"/>
      <c r="O7" s="166"/>
      <c r="P7" s="166"/>
      <c r="AC7" s="26"/>
      <c r="AD7" s="26"/>
      <c r="AE7" s="490"/>
      <c r="AF7" s="26"/>
    </row>
    <row r="8" spans="1:32">
      <c r="A8" s="206">
        <v>3</v>
      </c>
      <c r="B8" s="276" t="s">
        <v>727</v>
      </c>
      <c r="C8" s="277">
        <v>1214</v>
      </c>
      <c r="D8" s="277">
        <v>92239283486</v>
      </c>
      <c r="E8" s="224">
        <f t="shared" si="1"/>
        <v>75979640.433278412</v>
      </c>
      <c r="F8" s="273">
        <f>VLOOKUP(B8,'[1]후원수당지급분포도(2022)'!$B$6:$E$125,2,FALSE)</f>
        <v>1121</v>
      </c>
      <c r="G8" s="273">
        <f>VLOOKUP(B8,'[1]후원수당지급분포도(2022)'!$B$6:$E$125,3,FALSE)</f>
        <v>84525451876</v>
      </c>
      <c r="H8" s="273">
        <f>VLOOKUP(B8,'[1]후원수당지급분포도(2022)'!$B$6:$E$125,4,FALSE)</f>
        <v>75401830.397859052</v>
      </c>
      <c r="I8" s="274">
        <f t="shared" si="0"/>
        <v>577810.0354193598</v>
      </c>
      <c r="J8" s="232"/>
      <c r="L8" s="49"/>
      <c r="N8" s="166"/>
      <c r="O8" s="166"/>
      <c r="P8" s="166"/>
      <c r="AC8" s="26"/>
      <c r="AD8" s="26"/>
      <c r="AE8" s="491"/>
      <c r="AF8" s="26"/>
    </row>
    <row r="9" spans="1:32">
      <c r="A9" s="206">
        <v>4</v>
      </c>
      <c r="B9" s="216" t="s">
        <v>2</v>
      </c>
      <c r="C9" s="278">
        <v>511</v>
      </c>
      <c r="D9" s="278">
        <v>58280270840</v>
      </c>
      <c r="E9" s="224">
        <f t="shared" si="1"/>
        <v>114051410.64579256</v>
      </c>
      <c r="F9" s="273">
        <f>VLOOKUP(B9,'[1]후원수당지급분포도(2022)'!$B$6:$E$125,2,FALSE)</f>
        <v>693</v>
      </c>
      <c r="G9" s="273">
        <f>VLOOKUP(B9,'[1]후원수당지급분포도(2022)'!$B$6:$E$125,3,FALSE)</f>
        <v>73531569361</v>
      </c>
      <c r="H9" s="273">
        <f>VLOOKUP(B9,'[1]후원수당지급분포도(2022)'!$B$6:$E$125,4,FALSE)</f>
        <v>106106160.69408369</v>
      </c>
      <c r="I9" s="274">
        <f t="shared" si="0"/>
        <v>7945249.9517088681</v>
      </c>
      <c r="J9" s="225"/>
      <c r="L9" s="49"/>
      <c r="N9" s="166"/>
      <c r="O9" s="166"/>
      <c r="P9" s="166"/>
      <c r="AC9" s="26"/>
      <c r="AD9" s="26"/>
      <c r="AE9" s="489"/>
      <c r="AF9" s="26"/>
    </row>
    <row r="10" spans="1:32">
      <c r="A10" s="206">
        <v>5</v>
      </c>
      <c r="B10" s="279" t="s">
        <v>4</v>
      </c>
      <c r="C10" s="278">
        <v>627</v>
      </c>
      <c r="D10" s="278">
        <v>35950707699</v>
      </c>
      <c r="E10" s="224">
        <f t="shared" si="1"/>
        <v>57337651.832535885</v>
      </c>
      <c r="F10" s="273">
        <f>VLOOKUP(B10,'[1]후원수당지급분포도(2022)'!$B$6:$E$125,2,FALSE)</f>
        <v>750</v>
      </c>
      <c r="G10" s="273">
        <f>VLOOKUP(B10,'[1]후원수당지급분포도(2022)'!$B$6:$E$125,3,FALSE)</f>
        <v>51961928918</v>
      </c>
      <c r="H10" s="273">
        <f>VLOOKUP(B10,'[1]후원수당지급분포도(2022)'!$B$6:$E$125,4,FALSE)</f>
        <v>69282571.890666664</v>
      </c>
      <c r="I10" s="274">
        <f t="shared" si="0"/>
        <v>-11944920.058130778</v>
      </c>
      <c r="J10" s="232"/>
      <c r="L10" s="49"/>
      <c r="N10" s="166"/>
      <c r="O10" s="166"/>
      <c r="P10" s="166"/>
      <c r="AC10" s="26"/>
      <c r="AD10" s="26"/>
      <c r="AE10" s="489"/>
      <c r="AF10" s="26"/>
    </row>
    <row r="11" spans="1:32">
      <c r="A11" s="206">
        <v>6</v>
      </c>
      <c r="B11" s="279" t="s">
        <v>7</v>
      </c>
      <c r="C11" s="278">
        <v>252</v>
      </c>
      <c r="D11" s="278">
        <v>38093419050</v>
      </c>
      <c r="E11" s="224">
        <f t="shared" si="1"/>
        <v>151164361.30952382</v>
      </c>
      <c r="F11" s="273">
        <f>VLOOKUP(B11,'[1]후원수당지급분포도(2022)'!$B$6:$E$125,2,FALSE)</f>
        <v>254</v>
      </c>
      <c r="G11" s="273">
        <f>VLOOKUP(B11,'[1]후원수당지급분포도(2022)'!$B$6:$E$125,3,FALSE)</f>
        <v>39279765196</v>
      </c>
      <c r="H11" s="273">
        <f>VLOOKUP(B11,'[1]후원수당지급분포도(2022)'!$B$6:$E$125,4,FALSE)</f>
        <v>154644744.86614174</v>
      </c>
      <c r="I11" s="274">
        <f t="shared" si="0"/>
        <v>-3480383.5566179156</v>
      </c>
      <c r="J11" s="232"/>
      <c r="L11" s="49"/>
      <c r="N11" s="166"/>
      <c r="O11" s="166"/>
      <c r="P11" s="166"/>
      <c r="AC11" s="26"/>
      <c r="AD11" s="26"/>
      <c r="AE11" s="489"/>
      <c r="AF11" s="26"/>
    </row>
    <row r="12" spans="1:32" ht="22.5">
      <c r="A12" s="206">
        <v>7</v>
      </c>
      <c r="B12" s="279" t="s">
        <v>9</v>
      </c>
      <c r="C12" s="278">
        <v>153</v>
      </c>
      <c r="D12" s="278">
        <v>23530531784</v>
      </c>
      <c r="E12" s="224">
        <f t="shared" si="1"/>
        <v>153794325.38562092</v>
      </c>
      <c r="F12" s="273">
        <f>VLOOKUP(B12,'[1]후원수당지급분포도(2022)'!$B$6:$E$125,2,FALSE)</f>
        <v>178</v>
      </c>
      <c r="G12" s="273">
        <f>VLOOKUP(B12,'[1]후원수당지급분포도(2022)'!$B$6:$E$125,3,FALSE)</f>
        <v>25076862760</v>
      </c>
      <c r="H12" s="273">
        <f>VLOOKUP(B12,'[1]후원수당지급분포도(2022)'!$B$6:$E$125,4,FALSE)</f>
        <v>140881251.46067417</v>
      </c>
      <c r="I12" s="274">
        <f t="shared" si="0"/>
        <v>12913073.924946755</v>
      </c>
      <c r="J12" s="232"/>
      <c r="L12" s="49"/>
      <c r="N12" s="166"/>
      <c r="O12" s="166"/>
      <c r="P12" s="166"/>
      <c r="AC12" s="26"/>
      <c r="AD12" s="26"/>
      <c r="AE12" s="489"/>
      <c r="AF12" s="26"/>
    </row>
    <row r="13" spans="1:32">
      <c r="A13" s="206">
        <v>8</v>
      </c>
      <c r="B13" s="279" t="s">
        <v>373</v>
      </c>
      <c r="C13" s="278">
        <v>73</v>
      </c>
      <c r="D13" s="278">
        <v>10720468731</v>
      </c>
      <c r="E13" s="224">
        <f t="shared" si="1"/>
        <v>146855736.04109588</v>
      </c>
      <c r="F13" s="273">
        <f>VLOOKUP(B13,'[1]후원수당지급분포도(2022)'!$B$6:$E$125,2,FALSE)</f>
        <v>77</v>
      </c>
      <c r="G13" s="273">
        <f>VLOOKUP(B13,'[1]후원수당지급분포도(2022)'!$B$6:$E$125,3,FALSE)</f>
        <v>11074551265</v>
      </c>
      <c r="H13" s="273">
        <f>VLOOKUP(B13,'[1]후원수당지급분포도(2022)'!$B$6:$E$125,4,FALSE)</f>
        <v>143825341.10389611</v>
      </c>
      <c r="I13" s="274">
        <f t="shared" si="0"/>
        <v>3030394.9371997714</v>
      </c>
      <c r="J13" s="232"/>
      <c r="L13" s="49"/>
      <c r="N13" s="166"/>
      <c r="O13" s="166"/>
      <c r="P13" s="166"/>
      <c r="AC13" s="26"/>
      <c r="AD13" s="26"/>
      <c r="AE13" s="489"/>
      <c r="AF13" s="26"/>
    </row>
    <row r="14" spans="1:32">
      <c r="A14" s="206">
        <v>9</v>
      </c>
      <c r="B14" s="279" t="s">
        <v>14</v>
      </c>
      <c r="C14" s="278">
        <v>88</v>
      </c>
      <c r="D14" s="278">
        <v>12501058867</v>
      </c>
      <c r="E14" s="224">
        <f t="shared" si="1"/>
        <v>142057487.125</v>
      </c>
      <c r="F14" s="273">
        <f>VLOOKUP(B14,'[1]후원수당지급분포도(2022)'!$B$6:$E$125,2,FALSE)</f>
        <v>94</v>
      </c>
      <c r="G14" s="273">
        <f>VLOOKUP(B14,'[1]후원수당지급분포도(2022)'!$B$6:$E$125,3,FALSE)</f>
        <v>14726613685</v>
      </c>
      <c r="H14" s="273">
        <f>VLOOKUP(B14,'[1]후원수당지급분포도(2022)'!$B$6:$E$125,4,FALSE)</f>
        <v>156666103.03191489</v>
      </c>
      <c r="I14" s="274">
        <f t="shared" si="0"/>
        <v>-14608615.90691489</v>
      </c>
      <c r="J14" s="232"/>
      <c r="L14" s="280"/>
      <c r="N14" s="166"/>
      <c r="O14" s="166"/>
      <c r="P14" s="166"/>
      <c r="AC14" s="26"/>
      <c r="AD14" s="26"/>
      <c r="AE14" s="489"/>
      <c r="AF14" s="26"/>
    </row>
    <row r="15" spans="1:32">
      <c r="A15" s="206">
        <v>10</v>
      </c>
      <c r="B15" s="279" t="s">
        <v>728</v>
      </c>
      <c r="C15" s="278">
        <v>144</v>
      </c>
      <c r="D15" s="278">
        <v>13276530612</v>
      </c>
      <c r="E15" s="224">
        <f t="shared" si="1"/>
        <v>92198129.25</v>
      </c>
      <c r="F15" s="273">
        <f>VLOOKUP(B15,'[1]후원수당지급분포도(2022)'!$B$6:$E$125,2,FALSE)</f>
        <v>97</v>
      </c>
      <c r="G15" s="273">
        <f>VLOOKUP(B15,'[1]후원수당지급분포도(2022)'!$B$6:$E$125,3,FALSE)</f>
        <v>10442421173</v>
      </c>
      <c r="H15" s="273">
        <f>VLOOKUP(B15,'[1]후원수당지급분포도(2022)'!$B$6:$E$125,4,FALSE)</f>
        <v>107653826.5257732</v>
      </c>
      <c r="I15" s="274">
        <f t="shared" si="0"/>
        <v>-15455697.275773197</v>
      </c>
      <c r="J15" s="232"/>
      <c r="L15" s="275"/>
      <c r="N15" s="166"/>
      <c r="O15" s="166"/>
      <c r="P15" s="166"/>
      <c r="AC15" s="26"/>
      <c r="AD15" s="26"/>
      <c r="AE15" s="489"/>
      <c r="AF15" s="26"/>
    </row>
    <row r="16" spans="1:32">
      <c r="A16" s="206">
        <v>11</v>
      </c>
      <c r="B16" s="220" t="s">
        <v>374</v>
      </c>
      <c r="C16" s="277">
        <v>102</v>
      </c>
      <c r="D16" s="277">
        <v>11720474253</v>
      </c>
      <c r="E16" s="224">
        <f t="shared" si="1"/>
        <v>114906610.32352941</v>
      </c>
      <c r="F16" s="273">
        <f>VLOOKUP(B16,'[1]후원수당지급분포도(2022)'!$B$6:$E$125,2,FALSE)</f>
        <v>95</v>
      </c>
      <c r="G16" s="273">
        <f>VLOOKUP(B16,'[1]후원수당지급분포도(2022)'!$B$6:$E$125,3,FALSE)</f>
        <v>11371599446</v>
      </c>
      <c r="H16" s="273">
        <f>VLOOKUP(B16,'[1]후원수당지급분포도(2022)'!$B$6:$E$125,4,FALSE)</f>
        <v>119701046.8</v>
      </c>
      <c r="I16" s="274">
        <f t="shared" si="0"/>
        <v>-4794436.4764705896</v>
      </c>
      <c r="J16" s="225"/>
      <c r="L16" s="49"/>
      <c r="N16" s="166"/>
      <c r="O16" s="166"/>
      <c r="P16" s="166"/>
      <c r="AC16" s="26"/>
      <c r="AD16" s="26"/>
      <c r="AE16" s="492"/>
      <c r="AF16" s="26"/>
    </row>
    <row r="17" spans="1:32">
      <c r="A17" s="206">
        <v>12</v>
      </c>
      <c r="B17" s="220" t="s">
        <v>195</v>
      </c>
      <c r="C17" s="277">
        <v>34</v>
      </c>
      <c r="D17" s="277">
        <v>8177395668</v>
      </c>
      <c r="E17" s="224">
        <f t="shared" si="1"/>
        <v>240511637.29411766</v>
      </c>
      <c r="F17" s="273">
        <f>VLOOKUP(B17,'[1]후원수당지급분포도(2022)'!$B$6:$E$125,2,FALSE)</f>
        <v>52</v>
      </c>
      <c r="G17" s="273">
        <f>VLOOKUP(B17,'[1]후원수당지급분포도(2022)'!$B$6:$E$125,3,FALSE)</f>
        <v>9996501248</v>
      </c>
      <c r="H17" s="273">
        <f>VLOOKUP(B17,'[1]후원수당지급분포도(2022)'!$B$6:$E$125,4,FALSE)</f>
        <v>192240408.61538461</v>
      </c>
      <c r="I17" s="274">
        <f t="shared" si="0"/>
        <v>48271228.678733051</v>
      </c>
      <c r="J17" s="225"/>
      <c r="L17" s="275"/>
      <c r="N17" s="166"/>
      <c r="O17" s="166"/>
      <c r="P17" s="166"/>
      <c r="AC17" s="26"/>
      <c r="AD17" s="26"/>
      <c r="AE17" s="492"/>
      <c r="AF17" s="26"/>
    </row>
    <row r="18" spans="1:32">
      <c r="A18" s="206">
        <v>13</v>
      </c>
      <c r="B18" s="220" t="s">
        <v>375</v>
      </c>
      <c r="C18" s="277">
        <v>63</v>
      </c>
      <c r="D18" s="277">
        <v>6775486279</v>
      </c>
      <c r="E18" s="224">
        <f t="shared" si="1"/>
        <v>107547401.25396825</v>
      </c>
      <c r="F18" s="273">
        <f>VLOOKUP(B18,'[1]후원수당지급분포도(2022)'!$B$6:$E$125,2,FALSE)</f>
        <v>70</v>
      </c>
      <c r="G18" s="273">
        <f>VLOOKUP(B18,'[1]후원수당지급분포도(2022)'!$B$6:$E$125,3,FALSE)</f>
        <v>8777693440</v>
      </c>
      <c r="H18" s="273">
        <f>VLOOKUP(B18,'[1]후원수당지급분포도(2022)'!$B$6:$E$125,4,FALSE)</f>
        <v>125395620.57142857</v>
      </c>
      <c r="I18" s="274">
        <f t="shared" si="0"/>
        <v>-17848219.317460313</v>
      </c>
      <c r="J18" s="225"/>
      <c r="L18" s="49"/>
      <c r="N18" s="166"/>
      <c r="O18" s="166"/>
      <c r="P18" s="166"/>
      <c r="AC18" s="26"/>
      <c r="AD18" s="26"/>
      <c r="AE18" s="493"/>
      <c r="AF18" s="26"/>
    </row>
    <row r="19" spans="1:32">
      <c r="A19" s="206">
        <v>14</v>
      </c>
      <c r="B19" s="279" t="s">
        <v>19</v>
      </c>
      <c r="C19" s="278">
        <v>98</v>
      </c>
      <c r="D19" s="278">
        <v>7413459624</v>
      </c>
      <c r="E19" s="224">
        <f t="shared" si="1"/>
        <v>75647547.183673471</v>
      </c>
      <c r="F19" s="273">
        <f>VLOOKUP(B19,'[1]후원수당지급분포도(2022)'!$B$6:$E$125,2,FALSE)</f>
        <v>94</v>
      </c>
      <c r="G19" s="273">
        <f>VLOOKUP(B19,'[1]후원수당지급분포도(2022)'!$B$6:$E$125,3,FALSE)</f>
        <v>7197506795</v>
      </c>
      <c r="H19" s="273">
        <f>VLOOKUP(B19,'[1]후원수당지급분포도(2022)'!$B$6:$E$125,4,FALSE)</f>
        <v>76569221.223404258</v>
      </c>
      <c r="I19" s="274">
        <f t="shared" si="0"/>
        <v>-921674.03973078728</v>
      </c>
      <c r="J19" s="232"/>
      <c r="L19" s="275"/>
      <c r="N19" s="166"/>
      <c r="O19" s="166"/>
      <c r="P19" s="166"/>
      <c r="AC19" s="26"/>
      <c r="AD19" s="26"/>
      <c r="AE19" s="489"/>
      <c r="AF19" s="26"/>
    </row>
    <row r="20" spans="1:32">
      <c r="A20" s="206">
        <v>15</v>
      </c>
      <c r="B20" s="220" t="s">
        <v>118</v>
      </c>
      <c r="C20" s="277">
        <v>137</v>
      </c>
      <c r="D20" s="277">
        <v>7892255043</v>
      </c>
      <c r="E20" s="224">
        <f t="shared" si="1"/>
        <v>57607701.043795623</v>
      </c>
      <c r="F20" s="273">
        <f>VLOOKUP(B20,'[1]후원수당지급분포도(2022)'!$B$6:$E$125,2,FALSE)</f>
        <v>135</v>
      </c>
      <c r="G20" s="273">
        <f>VLOOKUP(B20,'[1]후원수당지급분포도(2022)'!$B$6:$E$125,3,FALSE)</f>
        <v>8339226197</v>
      </c>
      <c r="H20" s="273">
        <f>VLOOKUP(B20,'[1]후원수당지급분포도(2022)'!$B$6:$E$125,4,FALSE)</f>
        <v>61772045.903703704</v>
      </c>
      <c r="I20" s="274">
        <f t="shared" si="0"/>
        <v>-4164344.8599080816</v>
      </c>
      <c r="J20" s="232"/>
      <c r="L20" s="275"/>
      <c r="N20" s="166"/>
      <c r="O20" s="166"/>
      <c r="P20" s="166"/>
      <c r="AC20" s="26"/>
      <c r="AD20" s="26"/>
      <c r="AE20" s="493"/>
      <c r="AF20" s="26"/>
    </row>
    <row r="21" spans="1:32">
      <c r="A21" s="206">
        <v>16</v>
      </c>
      <c r="B21" s="279" t="s">
        <v>25</v>
      </c>
      <c r="C21" s="278">
        <v>238</v>
      </c>
      <c r="D21" s="278">
        <v>10202709468</v>
      </c>
      <c r="E21" s="224">
        <f t="shared" si="1"/>
        <v>42868527.176470585</v>
      </c>
      <c r="F21" s="273">
        <f>VLOOKUP(B21,'[1]후원수당지급분포도(2022)'!$B$6:$E$125,2,FALSE)</f>
        <v>260</v>
      </c>
      <c r="G21" s="273">
        <f>VLOOKUP(B21,'[1]후원수당지급분포도(2022)'!$B$6:$E$125,3,FALSE)</f>
        <v>11147546826</v>
      </c>
      <c r="H21" s="273">
        <f>VLOOKUP(B21,'[1]후원수당지급분포도(2022)'!$B$6:$E$125,4,FALSE)</f>
        <v>42875180.100000001</v>
      </c>
      <c r="I21" s="274">
        <f t="shared" si="0"/>
        <v>-6652.9235294163227</v>
      </c>
      <c r="J21" s="232"/>
      <c r="L21" s="275"/>
      <c r="N21" s="166"/>
      <c r="O21" s="166"/>
      <c r="P21" s="166"/>
      <c r="AC21" s="26"/>
      <c r="AD21" s="26"/>
      <c r="AE21" s="489"/>
      <c r="AF21" s="26"/>
    </row>
    <row r="22" spans="1:32">
      <c r="A22" s="206">
        <v>17</v>
      </c>
      <c r="B22" s="220" t="s">
        <v>167</v>
      </c>
      <c r="C22" s="277">
        <v>88</v>
      </c>
      <c r="D22" s="277">
        <v>6024950070</v>
      </c>
      <c r="E22" s="224">
        <f t="shared" si="1"/>
        <v>68465341.704545453</v>
      </c>
      <c r="F22" s="273">
        <f>VLOOKUP(B22,'[1]후원수당지급분포도(2022)'!$B$6:$E$125,2,FALSE)</f>
        <v>130</v>
      </c>
      <c r="G22" s="273">
        <f>VLOOKUP(B22,'[1]후원수당지급분포도(2022)'!$B$6:$E$125,3,FALSE)</f>
        <v>10424301346</v>
      </c>
      <c r="H22" s="273">
        <f>VLOOKUP(B22,'[1]후원수당지급분포도(2022)'!$B$6:$E$125,4,FALSE)</f>
        <v>80186933.430769235</v>
      </c>
      <c r="I22" s="274">
        <f t="shared" si="0"/>
        <v>-11721591.726223782</v>
      </c>
      <c r="J22" s="232"/>
      <c r="L22" s="49"/>
      <c r="N22" s="166"/>
      <c r="O22" s="166"/>
      <c r="P22" s="166"/>
      <c r="AC22" s="26"/>
      <c r="AD22" s="26"/>
      <c r="AE22" s="492"/>
      <c r="AF22" s="26"/>
    </row>
    <row r="23" spans="1:32">
      <c r="A23" s="206">
        <v>18</v>
      </c>
      <c r="B23" s="279" t="s">
        <v>23</v>
      </c>
      <c r="C23" s="278">
        <v>47</v>
      </c>
      <c r="D23" s="278">
        <v>3713944910</v>
      </c>
      <c r="E23" s="224">
        <f t="shared" si="1"/>
        <v>79020104.46808511</v>
      </c>
      <c r="F23" s="273">
        <f>VLOOKUP(B23,'[1]후원수당지급분포도(2022)'!$B$6:$E$125,2,FALSE)</f>
        <v>55</v>
      </c>
      <c r="G23" s="273">
        <f>VLOOKUP(B23,'[1]후원수당지급분포도(2022)'!$B$6:$E$125,3,FALSE)</f>
        <v>4720082808</v>
      </c>
      <c r="H23" s="273">
        <f>VLOOKUP(B23,'[1]후원수당지급분포도(2022)'!$B$6:$E$125,4,FALSE)</f>
        <v>85819687.418181822</v>
      </c>
      <c r="I23" s="274">
        <f t="shared" si="0"/>
        <v>-6799582.9500967115</v>
      </c>
      <c r="J23" s="225"/>
      <c r="L23" s="49"/>
      <c r="N23" s="166"/>
      <c r="O23" s="166"/>
      <c r="P23" s="166"/>
      <c r="AC23" s="26"/>
      <c r="AD23" s="26"/>
      <c r="AE23" s="489"/>
      <c r="AF23" s="26"/>
    </row>
    <row r="24" spans="1:32">
      <c r="A24" s="206">
        <v>19</v>
      </c>
      <c r="B24" s="220" t="s">
        <v>198</v>
      </c>
      <c r="C24" s="277">
        <v>69</v>
      </c>
      <c r="D24" s="277">
        <v>4942553060</v>
      </c>
      <c r="E24" s="224">
        <f t="shared" si="1"/>
        <v>71631203.768115938</v>
      </c>
      <c r="F24" s="273">
        <f>VLOOKUP(B24,'[1]후원수당지급분포도(2022)'!$B$6:$E$125,2,FALSE)</f>
        <v>75</v>
      </c>
      <c r="G24" s="273">
        <f>VLOOKUP(B24,'[1]후원수당지급분포도(2022)'!$B$6:$E$125,3,FALSE)</f>
        <v>4479578694</v>
      </c>
      <c r="H24" s="273">
        <f>VLOOKUP(B24,'[1]후원수당지급분포도(2022)'!$B$6:$E$125,4,FALSE)</f>
        <v>59727715.920000002</v>
      </c>
      <c r="I24" s="274">
        <f t="shared" si="0"/>
        <v>11903487.848115936</v>
      </c>
      <c r="J24" s="225"/>
      <c r="L24" s="49"/>
      <c r="N24" s="166"/>
      <c r="O24" s="166"/>
      <c r="P24" s="166"/>
      <c r="AC24" s="26"/>
      <c r="AD24" s="26"/>
      <c r="AE24" s="492"/>
      <c r="AF24" s="26"/>
    </row>
    <row r="25" spans="1:32">
      <c r="A25" s="206">
        <v>20</v>
      </c>
      <c r="B25" s="220" t="s">
        <v>43</v>
      </c>
      <c r="C25" s="277">
        <v>12</v>
      </c>
      <c r="D25" s="277">
        <v>2485340500</v>
      </c>
      <c r="E25" s="224">
        <f t="shared" si="1"/>
        <v>207111708.33333334</v>
      </c>
      <c r="F25" s="273">
        <f>VLOOKUP(B25,'[1]후원수당지급분포도(2022)'!$B$6:$E$125,2,FALSE)</f>
        <v>15</v>
      </c>
      <c r="G25" s="273">
        <f>VLOOKUP(B25,'[1]후원수당지급분포도(2022)'!$B$6:$E$125,3,FALSE)</f>
        <v>2611611820</v>
      </c>
      <c r="H25" s="273">
        <f>VLOOKUP(B25,'[1]후원수당지급분포도(2022)'!$B$6:$E$125,4,FALSE)</f>
        <v>174107454.66666666</v>
      </c>
      <c r="I25" s="274">
        <f t="shared" si="0"/>
        <v>33004253.666666687</v>
      </c>
      <c r="J25" s="225"/>
      <c r="L25" s="275"/>
      <c r="N25" s="166"/>
      <c r="O25" s="166"/>
      <c r="P25" s="166"/>
      <c r="AC25" s="26"/>
      <c r="AD25" s="26"/>
      <c r="AE25" s="492"/>
      <c r="AF25" s="26"/>
    </row>
    <row r="26" spans="1:32">
      <c r="A26" s="206">
        <v>21</v>
      </c>
      <c r="B26" s="220" t="s">
        <v>376</v>
      </c>
      <c r="C26" s="277">
        <v>21</v>
      </c>
      <c r="D26" s="277">
        <v>3543464850</v>
      </c>
      <c r="E26" s="224">
        <f t="shared" si="1"/>
        <v>168736421.42857143</v>
      </c>
      <c r="F26" s="273">
        <f>VLOOKUP(B26,'[1]후원수당지급분포도(2022)'!$B$6:$E$125,2,FALSE)</f>
        <v>21</v>
      </c>
      <c r="G26" s="273">
        <f>VLOOKUP(B26,'[1]후원수당지급분포도(2022)'!$B$6:$E$125,3,FALSE)</f>
        <v>2669652320</v>
      </c>
      <c r="H26" s="273">
        <f>VLOOKUP(B26,'[1]후원수당지급분포도(2022)'!$B$6:$E$125,4,FALSE)</f>
        <v>127126300.95238096</v>
      </c>
      <c r="I26" s="274">
        <f t="shared" si="0"/>
        <v>41610120.476190478</v>
      </c>
      <c r="J26" s="225"/>
      <c r="L26" s="49"/>
      <c r="N26" s="166"/>
      <c r="O26" s="166"/>
      <c r="P26" s="166"/>
      <c r="AC26" s="26"/>
      <c r="AD26" s="26"/>
      <c r="AE26" s="492"/>
      <c r="AF26" s="26"/>
    </row>
    <row r="27" spans="1:32">
      <c r="A27" s="206">
        <v>22</v>
      </c>
      <c r="B27" s="220" t="s">
        <v>22</v>
      </c>
      <c r="C27" s="277">
        <v>50</v>
      </c>
      <c r="D27" s="277">
        <v>3255764118</v>
      </c>
      <c r="E27" s="224">
        <f t="shared" si="1"/>
        <v>65115282.359999999</v>
      </c>
      <c r="F27" s="273">
        <f>VLOOKUP(B27,'[1]후원수당지급분포도(2022)'!$B$6:$E$125,2,FALSE)</f>
        <v>72</v>
      </c>
      <c r="G27" s="273">
        <f>VLOOKUP(B27,'[1]후원수당지급분포도(2022)'!$B$6:$E$125,3,FALSE)</f>
        <v>5027492888</v>
      </c>
      <c r="H27" s="273">
        <f>VLOOKUP(B27,'[1]후원수당지급분포도(2022)'!$B$6:$E$125,4,FALSE)</f>
        <v>69826290.111111104</v>
      </c>
      <c r="I27" s="274">
        <f t="shared" si="0"/>
        <v>-4711007.7511111051</v>
      </c>
      <c r="J27" s="225"/>
      <c r="L27" s="49"/>
      <c r="N27" s="166"/>
      <c r="O27" s="166"/>
      <c r="P27" s="166"/>
      <c r="AC27" s="26"/>
      <c r="AD27" s="26"/>
      <c r="AE27" s="492"/>
      <c r="AF27" s="26"/>
    </row>
    <row r="28" spans="1:32">
      <c r="A28" s="206">
        <v>23</v>
      </c>
      <c r="B28" s="279" t="s">
        <v>36</v>
      </c>
      <c r="C28" s="278">
        <v>37</v>
      </c>
      <c r="D28" s="278">
        <v>3056694330</v>
      </c>
      <c r="E28" s="224">
        <f t="shared" si="1"/>
        <v>82613360.270270273</v>
      </c>
      <c r="F28" s="273">
        <f>VLOOKUP(B28,'[1]후원수당지급분포도(2022)'!$B$6:$E$125,2,FALSE)</f>
        <v>40</v>
      </c>
      <c r="G28" s="273">
        <f>VLOOKUP(B28,'[1]후원수당지급분포도(2022)'!$B$6:$E$125,3,FALSE)</f>
        <v>3144524530</v>
      </c>
      <c r="H28" s="273">
        <f>VLOOKUP(B28,'[1]후원수당지급분포도(2022)'!$B$6:$E$125,4,FALSE)</f>
        <v>78613113.25</v>
      </c>
      <c r="I28" s="274">
        <f t="shared" si="0"/>
        <v>4000247.0202702731</v>
      </c>
      <c r="J28" s="232"/>
      <c r="L28" s="275"/>
      <c r="N28" s="166"/>
      <c r="O28" s="166"/>
      <c r="P28" s="166"/>
      <c r="AC28" s="26"/>
      <c r="AD28" s="26"/>
      <c r="AE28" s="489"/>
      <c r="AF28" s="26"/>
    </row>
    <row r="29" spans="1:32" ht="22.5">
      <c r="A29" s="206">
        <v>24</v>
      </c>
      <c r="B29" s="279" t="s">
        <v>32</v>
      </c>
      <c r="C29" s="278">
        <v>42</v>
      </c>
      <c r="D29" s="278">
        <v>3483718037</v>
      </c>
      <c r="E29" s="224">
        <f t="shared" si="1"/>
        <v>82945667.547619045</v>
      </c>
      <c r="F29" s="273">
        <f>VLOOKUP(B29,'[1]후원수당지급분포도(2022)'!$B$6:$E$125,2,FALSE)</f>
        <v>52</v>
      </c>
      <c r="G29" s="273">
        <f>VLOOKUP(B29,'[1]후원수당지급분포도(2022)'!$B$6:$E$125,3,FALSE)</f>
        <v>4303031933</v>
      </c>
      <c r="H29" s="273">
        <f>VLOOKUP(B29,'[1]후원수당지급분포도(2022)'!$B$6:$E$125,4,FALSE)</f>
        <v>82750614.09615384</v>
      </c>
      <c r="I29" s="274">
        <f t="shared" si="0"/>
        <v>195053.45146520436</v>
      </c>
      <c r="J29" s="232"/>
      <c r="L29" s="49"/>
      <c r="N29" s="166"/>
      <c r="O29" s="166"/>
      <c r="P29" s="166"/>
      <c r="AC29" s="26"/>
      <c r="AD29" s="26"/>
      <c r="AE29" s="489"/>
      <c r="AF29" s="26"/>
    </row>
    <row r="30" spans="1:32">
      <c r="A30" s="206">
        <v>25</v>
      </c>
      <c r="B30" s="279" t="s">
        <v>41</v>
      </c>
      <c r="C30" s="278">
        <v>52</v>
      </c>
      <c r="D30" s="278">
        <v>4905942190</v>
      </c>
      <c r="E30" s="224">
        <f t="shared" si="1"/>
        <v>94345042.115384609</v>
      </c>
      <c r="F30" s="273">
        <f>VLOOKUP(B30,'[1]후원수당지급분포도(2022)'!$B$6:$E$125,2,FALSE)</f>
        <v>105</v>
      </c>
      <c r="G30" s="273">
        <f>VLOOKUP(B30,'[1]후원수당지급분포도(2022)'!$B$6:$E$125,3,FALSE)</f>
        <v>6458695443</v>
      </c>
      <c r="H30" s="273">
        <f>VLOOKUP(B30,'[1]후원수당지급분포도(2022)'!$B$6:$E$125,4,FALSE)</f>
        <v>61511385.171428569</v>
      </c>
      <c r="I30" s="274">
        <f t="shared" si="0"/>
        <v>32833656.94395604</v>
      </c>
      <c r="J30" s="225"/>
      <c r="L30" s="49"/>
      <c r="N30" s="166"/>
      <c r="O30" s="166"/>
      <c r="P30" s="166"/>
      <c r="AC30" s="26"/>
      <c r="AD30" s="26"/>
      <c r="AE30" s="489"/>
      <c r="AF30" s="26"/>
    </row>
    <row r="31" spans="1:32">
      <c r="A31" s="206">
        <v>26</v>
      </c>
      <c r="B31" s="220" t="s">
        <v>377</v>
      </c>
      <c r="C31" s="277">
        <v>6</v>
      </c>
      <c r="D31" s="277">
        <v>1462546208</v>
      </c>
      <c r="E31" s="224">
        <f t="shared" si="1"/>
        <v>243757701.33333334</v>
      </c>
      <c r="F31" s="273">
        <f>VLOOKUP(B31,'[1]후원수당지급분포도(2022)'!$B$6:$E$125,2,FALSE)</f>
        <v>5</v>
      </c>
      <c r="G31" s="273">
        <f>VLOOKUP(B31,'[1]후원수당지급분포도(2022)'!$B$6:$E$125,3,FALSE)</f>
        <v>1451248780</v>
      </c>
      <c r="H31" s="273">
        <f>VLOOKUP(B31,'[1]후원수당지급분포도(2022)'!$B$6:$E$125,4,FALSE)</f>
        <v>290249756</v>
      </c>
      <c r="I31" s="274">
        <f t="shared" si="0"/>
        <v>-46492054.666666657</v>
      </c>
      <c r="J31" s="281"/>
      <c r="L31" s="49"/>
      <c r="N31" s="166"/>
      <c r="O31" s="166"/>
      <c r="P31" s="166"/>
      <c r="AC31" s="26"/>
      <c r="AD31" s="26"/>
      <c r="AE31" s="492"/>
      <c r="AF31" s="26"/>
    </row>
    <row r="32" spans="1:32">
      <c r="A32" s="206">
        <v>27</v>
      </c>
      <c r="B32" s="279" t="s">
        <v>27</v>
      </c>
      <c r="C32" s="278">
        <v>58</v>
      </c>
      <c r="D32" s="278">
        <v>3299769655</v>
      </c>
      <c r="E32" s="224">
        <f t="shared" si="1"/>
        <v>56892580.258620687</v>
      </c>
      <c r="F32" s="273">
        <f>VLOOKUP(B32,'[1]후원수당지급분포도(2022)'!$B$6:$E$125,2,FALSE)</f>
        <v>36</v>
      </c>
      <c r="G32" s="273">
        <f>VLOOKUP(B32,'[1]후원수당지급분포도(2022)'!$B$6:$E$125,3,FALSE)</f>
        <v>2813067954</v>
      </c>
      <c r="H32" s="273">
        <f>VLOOKUP(B32,'[1]후원수당지급분포도(2022)'!$B$6:$E$125,4,FALSE)</f>
        <v>78140776.5</v>
      </c>
      <c r="I32" s="274">
        <f t="shared" si="0"/>
        <v>-21248196.241379313</v>
      </c>
      <c r="J32" s="232"/>
      <c r="L32" s="275"/>
      <c r="N32" s="166"/>
      <c r="O32" s="166"/>
      <c r="P32" s="166"/>
      <c r="AC32" s="26"/>
      <c r="AD32" s="26"/>
      <c r="AE32" s="489"/>
      <c r="AF32" s="26"/>
    </row>
    <row r="33" spans="1:32">
      <c r="A33" s="206">
        <v>28</v>
      </c>
      <c r="B33" s="220" t="s">
        <v>559</v>
      </c>
      <c r="C33" s="282">
        <v>47</v>
      </c>
      <c r="D33" s="283">
        <v>5413417193</v>
      </c>
      <c r="E33" s="224">
        <f t="shared" si="1"/>
        <v>115179089.21276596</v>
      </c>
      <c r="F33" s="273">
        <v>0</v>
      </c>
      <c r="G33" s="273">
        <v>0</v>
      </c>
      <c r="H33" s="273">
        <v>0</v>
      </c>
      <c r="I33" s="274">
        <f t="shared" si="0"/>
        <v>115179089.21276596</v>
      </c>
      <c r="J33" s="225" t="s">
        <v>729</v>
      </c>
      <c r="L33" s="49"/>
      <c r="N33" s="166"/>
      <c r="O33" s="166"/>
      <c r="P33" s="166"/>
      <c r="AC33" s="26"/>
      <c r="AD33" s="26"/>
      <c r="AE33" s="494"/>
      <c r="AF33" s="26"/>
    </row>
    <row r="34" spans="1:32">
      <c r="A34" s="206">
        <v>29</v>
      </c>
      <c r="B34" s="220" t="s">
        <v>160</v>
      </c>
      <c r="C34" s="277">
        <v>74</v>
      </c>
      <c r="D34" s="277">
        <v>3695756080</v>
      </c>
      <c r="E34" s="224">
        <f t="shared" si="1"/>
        <v>49942649.729729727</v>
      </c>
      <c r="F34" s="273">
        <f>VLOOKUP(B34,'[1]후원수당지급분포도(2022)'!$B$6:$E$125,2,FALSE)</f>
        <v>129</v>
      </c>
      <c r="G34" s="273">
        <f>VLOOKUP(B34,'[1]후원수당지급분포도(2022)'!$B$6:$E$125,3,FALSE)</f>
        <v>6491918184</v>
      </c>
      <c r="H34" s="273">
        <f>VLOOKUP(B34,'[1]후원수당지급분포도(2022)'!$B$6:$E$125,4,FALSE)</f>
        <v>50324947.162790701</v>
      </c>
      <c r="I34" s="274">
        <f t="shared" si="0"/>
        <v>-382297.43306097388</v>
      </c>
      <c r="J34" s="232"/>
      <c r="L34" s="275"/>
      <c r="N34" s="166"/>
      <c r="O34" s="166"/>
      <c r="P34" s="166"/>
      <c r="AC34" s="26"/>
      <c r="AD34" s="26"/>
      <c r="AE34" s="493"/>
      <c r="AF34" s="26"/>
    </row>
    <row r="35" spans="1:32">
      <c r="A35" s="206">
        <v>30</v>
      </c>
      <c r="B35" s="220" t="s">
        <v>197</v>
      </c>
      <c r="C35" s="277">
        <v>40</v>
      </c>
      <c r="D35" s="277">
        <v>5362415741</v>
      </c>
      <c r="E35" s="224">
        <f t="shared" si="1"/>
        <v>134060393.52500001</v>
      </c>
      <c r="F35" s="273">
        <f>VLOOKUP(B35,'[1]후원수당지급분포도(2022)'!$B$6:$E$125,2,FALSE)</f>
        <v>52</v>
      </c>
      <c r="G35" s="273">
        <f>VLOOKUP(B35,'[1]후원수당지급분포도(2022)'!$B$6:$E$125,3,FALSE)</f>
        <v>4020648989</v>
      </c>
      <c r="H35" s="273">
        <f>VLOOKUP(B35,'[1]후원수당지급분포도(2022)'!$B$6:$E$125,4,FALSE)</f>
        <v>77320172.865384609</v>
      </c>
      <c r="I35" s="274">
        <f t="shared" si="0"/>
        <v>56740220.659615397</v>
      </c>
      <c r="J35" s="225"/>
      <c r="L35" s="275"/>
      <c r="N35" s="166"/>
      <c r="O35" s="166"/>
      <c r="P35" s="166"/>
      <c r="AC35" s="26"/>
      <c r="AD35" s="26"/>
      <c r="AE35" s="492"/>
      <c r="AF35" s="26"/>
    </row>
    <row r="36" spans="1:32">
      <c r="A36" s="206">
        <v>31</v>
      </c>
      <c r="B36" s="220" t="s">
        <v>260</v>
      </c>
      <c r="C36" s="284">
        <v>30</v>
      </c>
      <c r="D36" s="284">
        <v>2497673841</v>
      </c>
      <c r="E36" s="224">
        <f t="shared" si="1"/>
        <v>83255794.700000003</v>
      </c>
      <c r="F36" s="273">
        <f>VLOOKUP(B36,'[1]후원수당지급분포도(2022)'!$B$6:$E$125,2,FALSE)</f>
        <v>21</v>
      </c>
      <c r="G36" s="273">
        <f>VLOOKUP(B36,'[1]후원수당지급분포도(2022)'!$B$6:$E$125,3,FALSE)</f>
        <v>1792699621</v>
      </c>
      <c r="H36" s="273">
        <f>VLOOKUP(B36,'[1]후원수당지급분포도(2022)'!$B$6:$E$125,4,FALSE)</f>
        <v>85366648.619047612</v>
      </c>
      <c r="I36" s="274">
        <f t="shared" si="0"/>
        <v>-2110853.919047609</v>
      </c>
      <c r="J36" s="225"/>
      <c r="L36" s="275"/>
      <c r="N36" s="166"/>
      <c r="O36" s="166"/>
      <c r="P36" s="166"/>
      <c r="AC36" s="26"/>
      <c r="AD36" s="26"/>
      <c r="AE36" s="495"/>
      <c r="AF36" s="26"/>
    </row>
    <row r="37" spans="1:32">
      <c r="A37" s="206">
        <v>32</v>
      </c>
      <c r="B37" s="279" t="s">
        <v>38</v>
      </c>
      <c r="C37" s="278">
        <v>48</v>
      </c>
      <c r="D37" s="278">
        <v>2957453888</v>
      </c>
      <c r="E37" s="224">
        <f t="shared" si="1"/>
        <v>61613622.666666664</v>
      </c>
      <c r="F37" s="273">
        <f>VLOOKUP(B37,'[1]후원수당지급분포도(2022)'!$B$6:$E$125,2,FALSE)</f>
        <v>59</v>
      </c>
      <c r="G37" s="273">
        <f>VLOOKUP(B37,'[1]후원수당지급분포도(2022)'!$B$6:$E$125,3,FALSE)</f>
        <v>2207874002</v>
      </c>
      <c r="H37" s="273">
        <f>VLOOKUP(B37,'[1]후원수당지급분포도(2022)'!$B$6:$E$125,4,FALSE)</f>
        <v>37421593.254237287</v>
      </c>
      <c r="I37" s="274">
        <f t="shared" si="0"/>
        <v>24192029.412429377</v>
      </c>
      <c r="J37" s="225"/>
      <c r="L37" s="49"/>
      <c r="N37" s="166"/>
      <c r="O37" s="166"/>
      <c r="P37" s="166"/>
      <c r="AC37" s="26"/>
      <c r="AD37" s="26"/>
      <c r="AE37" s="489"/>
      <c r="AF37" s="26"/>
    </row>
    <row r="38" spans="1:32">
      <c r="A38" s="206">
        <v>33</v>
      </c>
      <c r="B38" s="279" t="s">
        <v>29</v>
      </c>
      <c r="C38" s="278">
        <v>54</v>
      </c>
      <c r="D38" s="278">
        <v>2221703306</v>
      </c>
      <c r="E38" s="224">
        <f t="shared" si="1"/>
        <v>41142653.814814813</v>
      </c>
      <c r="F38" s="273">
        <f>VLOOKUP(B38,'[1]후원수당지급분포도(2022)'!$B$6:$E$125,2,FALSE)</f>
        <v>23</v>
      </c>
      <c r="G38" s="273">
        <f>VLOOKUP(B38,'[1]후원수당지급분포도(2022)'!$B$6:$E$125,3,FALSE)</f>
        <v>1924622822</v>
      </c>
      <c r="H38" s="273">
        <f>VLOOKUP(B38,'[1]후원수당지급분포도(2022)'!$B$6:$E$125,4,FALSE)</f>
        <v>83679253.130434781</v>
      </c>
      <c r="I38" s="274">
        <f t="shared" si="0"/>
        <v>-42536599.315619968</v>
      </c>
      <c r="J38" s="225"/>
      <c r="L38" s="275"/>
      <c r="N38" s="166"/>
      <c r="O38" s="166"/>
      <c r="P38" s="166"/>
      <c r="AC38" s="26"/>
      <c r="AD38" s="26"/>
      <c r="AE38" s="489"/>
      <c r="AF38" s="26"/>
    </row>
    <row r="39" spans="1:32">
      <c r="A39" s="206">
        <v>34</v>
      </c>
      <c r="B39" s="220" t="s">
        <v>65</v>
      </c>
      <c r="C39" s="277">
        <v>21</v>
      </c>
      <c r="D39" s="277">
        <v>2135265827</v>
      </c>
      <c r="E39" s="224">
        <f t="shared" si="1"/>
        <v>101679325.09523809</v>
      </c>
      <c r="F39" s="273">
        <f>VLOOKUP(B39,'[1]후원수당지급분포도(2022)'!$B$6:$E$125,2,FALSE)</f>
        <v>33</v>
      </c>
      <c r="G39" s="273">
        <f>VLOOKUP(B39,'[1]후원수당지급분포도(2022)'!$B$6:$E$125,3,FALSE)</f>
        <v>3973152245</v>
      </c>
      <c r="H39" s="273">
        <f>VLOOKUP(B39,'[1]후원수당지급분포도(2022)'!$B$6:$E$125,4,FALSE)</f>
        <v>120398552.87878788</v>
      </c>
      <c r="I39" s="274">
        <f t="shared" si="0"/>
        <v>-18719227.783549786</v>
      </c>
      <c r="J39" s="225"/>
      <c r="L39" s="275"/>
      <c r="N39" s="166"/>
      <c r="O39" s="166"/>
      <c r="P39" s="166"/>
      <c r="AC39" s="26"/>
      <c r="AD39" s="26"/>
      <c r="AE39" s="492"/>
      <c r="AF39" s="26"/>
    </row>
    <row r="40" spans="1:32">
      <c r="A40" s="206">
        <v>35</v>
      </c>
      <c r="B40" s="285" t="s">
        <v>730</v>
      </c>
      <c r="C40" s="286">
        <v>29</v>
      </c>
      <c r="D40" s="286">
        <v>1165498258</v>
      </c>
      <c r="E40" s="224">
        <f t="shared" si="1"/>
        <v>40189595.103448279</v>
      </c>
      <c r="F40" s="229">
        <v>42</v>
      </c>
      <c r="G40" s="229">
        <v>2027895260</v>
      </c>
      <c r="H40" s="273">
        <f>G40/F40</f>
        <v>48283220.476190478</v>
      </c>
      <c r="I40" s="274">
        <f t="shared" si="0"/>
        <v>-8093625.3727421984</v>
      </c>
      <c r="J40" s="225" t="s">
        <v>731</v>
      </c>
      <c r="L40" s="275"/>
      <c r="N40" s="166"/>
      <c r="O40" s="166"/>
      <c r="P40" s="166"/>
      <c r="AC40" s="26"/>
      <c r="AD40" s="26"/>
      <c r="AE40" s="496"/>
      <c r="AF40" s="26"/>
    </row>
    <row r="41" spans="1:32">
      <c r="A41" s="206">
        <v>36</v>
      </c>
      <c r="B41" s="220" t="s">
        <v>365</v>
      </c>
      <c r="C41" s="277">
        <v>19</v>
      </c>
      <c r="D41" s="277">
        <v>1341945501</v>
      </c>
      <c r="E41" s="224">
        <f t="shared" si="1"/>
        <v>70628710.578947365</v>
      </c>
      <c r="F41" s="273">
        <f>VLOOKUP(B41,'[1]후원수당지급분포도(2022)'!$B$6:$E$125,2,FALSE)</f>
        <v>6</v>
      </c>
      <c r="G41" s="273">
        <f>VLOOKUP(B41,'[1]후원수당지급분포도(2022)'!$B$6:$E$125,3,FALSE)</f>
        <v>194232696</v>
      </c>
      <c r="H41" s="273">
        <f>VLOOKUP(B41,'[1]후원수당지급분포도(2022)'!$B$6:$E$125,4,FALSE)</f>
        <v>32372116</v>
      </c>
      <c r="I41" s="274">
        <f t="shared" si="0"/>
        <v>38256594.578947365</v>
      </c>
      <c r="J41" s="225"/>
      <c r="L41" s="275"/>
      <c r="N41" s="166"/>
      <c r="O41" s="166"/>
      <c r="P41" s="166"/>
      <c r="AC41" s="26"/>
      <c r="AD41" s="26"/>
      <c r="AE41" s="492"/>
      <c r="AF41" s="26"/>
    </row>
    <row r="42" spans="1:32">
      <c r="A42" s="206">
        <v>37</v>
      </c>
      <c r="B42" s="279" t="s">
        <v>57</v>
      </c>
      <c r="C42" s="278">
        <v>28</v>
      </c>
      <c r="D42" s="278">
        <v>1592533244</v>
      </c>
      <c r="E42" s="224">
        <f t="shared" si="1"/>
        <v>56876187.285714284</v>
      </c>
      <c r="F42" s="273">
        <f>VLOOKUP(B42,'[1]후원수당지급분포도(2022)'!$B$6:$E$125,2,FALSE)</f>
        <v>39</v>
      </c>
      <c r="G42" s="273">
        <f>VLOOKUP(B42,'[1]후원수당지급분포도(2022)'!$B$6:$E$125,3,FALSE)</f>
        <v>2171227446</v>
      </c>
      <c r="H42" s="273">
        <f>VLOOKUP(B42,'[1]후원수당지급분포도(2022)'!$B$6:$E$125,4,FALSE)</f>
        <v>55672498.615384616</v>
      </c>
      <c r="I42" s="274">
        <f t="shared" si="0"/>
        <v>1203688.6703296676</v>
      </c>
      <c r="J42" s="287"/>
      <c r="L42" s="275"/>
      <c r="N42" s="166"/>
      <c r="O42" s="166"/>
      <c r="P42" s="166"/>
      <c r="AC42" s="26"/>
      <c r="AD42" s="26"/>
      <c r="AE42" s="489"/>
      <c r="AF42" s="26"/>
    </row>
    <row r="43" spans="1:32">
      <c r="A43" s="206">
        <v>38</v>
      </c>
      <c r="B43" s="279" t="s">
        <v>176</v>
      </c>
      <c r="C43" s="278">
        <v>22</v>
      </c>
      <c r="D43" s="278">
        <v>1559003480</v>
      </c>
      <c r="E43" s="224">
        <f t="shared" si="1"/>
        <v>70863794.545454547</v>
      </c>
      <c r="F43" s="273">
        <f>VLOOKUP(B43,'[1]후원수당지급분포도(2022)'!$B$6:$E$125,2,FALSE)</f>
        <v>14</v>
      </c>
      <c r="G43" s="273">
        <f>VLOOKUP(B43,'[1]후원수당지급분포도(2022)'!$B$6:$E$125,3,FALSE)</f>
        <v>907838640</v>
      </c>
      <c r="H43" s="273">
        <f>VLOOKUP(B43,'[1]후원수당지급분포도(2022)'!$B$6:$E$125,4,FALSE)</f>
        <v>64845617.142857142</v>
      </c>
      <c r="I43" s="274">
        <f t="shared" si="0"/>
        <v>6018177.402597405</v>
      </c>
      <c r="J43" s="232"/>
      <c r="L43" s="275"/>
      <c r="N43" s="166"/>
      <c r="O43" s="166"/>
      <c r="P43" s="166"/>
      <c r="AC43" s="26"/>
      <c r="AD43" s="26"/>
      <c r="AE43" s="489"/>
      <c r="AF43" s="26"/>
    </row>
    <row r="44" spans="1:32">
      <c r="A44" s="206">
        <v>39</v>
      </c>
      <c r="B44" s="220" t="s">
        <v>259</v>
      </c>
      <c r="C44" s="277">
        <v>27</v>
      </c>
      <c r="D44" s="277">
        <v>1147395218</v>
      </c>
      <c r="E44" s="224">
        <f t="shared" si="1"/>
        <v>42496119.185185187</v>
      </c>
      <c r="F44" s="273">
        <f>VLOOKUP(B44,'[1]후원수당지급분포도(2022)'!$B$6:$E$125,2,FALSE)</f>
        <v>29</v>
      </c>
      <c r="G44" s="273">
        <f>VLOOKUP(B44,'[1]후원수당지급분포도(2022)'!$B$6:$E$125,3,FALSE)</f>
        <v>1296646650</v>
      </c>
      <c r="H44" s="273">
        <f>VLOOKUP(B44,'[1]후원수당지급분포도(2022)'!$B$6:$E$125,4,FALSE)</f>
        <v>44711953.448275864</v>
      </c>
      <c r="I44" s="274">
        <f t="shared" si="0"/>
        <v>-2215834.2630906776</v>
      </c>
      <c r="J44" s="232"/>
      <c r="L44" s="49"/>
      <c r="N44" s="166"/>
      <c r="O44" s="166"/>
      <c r="P44" s="166"/>
      <c r="AC44" s="26"/>
      <c r="AD44" s="26"/>
      <c r="AE44" s="492"/>
      <c r="AF44" s="26"/>
    </row>
    <row r="45" spans="1:32">
      <c r="A45" s="206">
        <v>40</v>
      </c>
      <c r="B45" s="220" t="s">
        <v>196</v>
      </c>
      <c r="C45" s="288">
        <v>43</v>
      </c>
      <c r="D45" s="288">
        <v>2123691544</v>
      </c>
      <c r="E45" s="224">
        <f t="shared" si="1"/>
        <v>49388175.441860467</v>
      </c>
      <c r="F45" s="273">
        <f>VLOOKUP(B45,'[1]후원수당지급분포도(2022)'!$B$6:$E$125,2,FALSE)</f>
        <v>51</v>
      </c>
      <c r="G45" s="273">
        <f>VLOOKUP(B45,'[1]후원수당지급분포도(2022)'!$B$6:$E$125,3,FALSE)</f>
        <v>3150685156</v>
      </c>
      <c r="H45" s="273">
        <f>VLOOKUP(B45,'[1]후원수당지급분포도(2022)'!$B$6:$E$125,4,FALSE)</f>
        <v>61778140.313725494</v>
      </c>
      <c r="I45" s="274">
        <f t="shared" si="0"/>
        <v>-12389964.871865027</v>
      </c>
      <c r="J45" s="225"/>
      <c r="L45" s="275"/>
      <c r="N45" s="166"/>
      <c r="O45" s="166"/>
      <c r="P45" s="166"/>
      <c r="AC45" s="26"/>
      <c r="AD45" s="26"/>
      <c r="AE45" s="497"/>
      <c r="AF45" s="26"/>
    </row>
    <row r="46" spans="1:32">
      <c r="A46" s="206">
        <v>41</v>
      </c>
      <c r="B46" s="279" t="s">
        <v>46</v>
      </c>
      <c r="C46" s="278">
        <v>10</v>
      </c>
      <c r="D46" s="278">
        <v>1201814724</v>
      </c>
      <c r="E46" s="224">
        <f t="shared" si="1"/>
        <v>120181472.40000001</v>
      </c>
      <c r="F46" s="273">
        <f>VLOOKUP(B46,'[1]후원수당지급분포도(2022)'!$B$6:$E$125,2,FALSE)</f>
        <v>10</v>
      </c>
      <c r="G46" s="273">
        <f>VLOOKUP(B46,'[1]후원수당지급분포도(2022)'!$B$6:$E$125,3,FALSE)</f>
        <v>1530343870</v>
      </c>
      <c r="H46" s="273">
        <f>VLOOKUP(B46,'[1]후원수당지급분포도(2022)'!$B$6:$E$125,4,FALSE)</f>
        <v>153034387</v>
      </c>
      <c r="I46" s="289">
        <f t="shared" si="0"/>
        <v>-32852914.599999994</v>
      </c>
      <c r="J46" s="232"/>
      <c r="L46" s="275"/>
      <c r="N46" s="166"/>
      <c r="O46" s="166"/>
      <c r="P46" s="166"/>
      <c r="AC46" s="26"/>
      <c r="AD46" s="26"/>
      <c r="AE46" s="489"/>
      <c r="AF46" s="26"/>
    </row>
    <row r="47" spans="1:32">
      <c r="A47" s="206">
        <v>42</v>
      </c>
      <c r="B47" s="279" t="s">
        <v>34</v>
      </c>
      <c r="C47" s="278">
        <v>1</v>
      </c>
      <c r="D47" s="278">
        <v>136239558</v>
      </c>
      <c r="E47" s="224">
        <f t="shared" si="1"/>
        <v>136239558</v>
      </c>
      <c r="F47" s="273">
        <f>VLOOKUP(B47,'[1]후원수당지급분포도(2022)'!$B$6:$E$125,2,FALSE)</f>
        <v>2</v>
      </c>
      <c r="G47" s="273">
        <f>VLOOKUP(B47,'[1]후원수당지급분포도(2022)'!$B$6:$E$125,3,FALSE)</f>
        <v>276422232</v>
      </c>
      <c r="H47" s="273">
        <f>VLOOKUP(B47,'[1]후원수당지급분포도(2022)'!$B$6:$E$125,4,FALSE)</f>
        <v>138211116</v>
      </c>
      <c r="I47" s="274">
        <f t="shared" si="0"/>
        <v>-1971558</v>
      </c>
      <c r="J47" s="225"/>
      <c r="L47" s="275"/>
      <c r="N47" s="166"/>
      <c r="O47" s="166"/>
      <c r="P47" s="166"/>
      <c r="AC47" s="26"/>
      <c r="AD47" s="26"/>
      <c r="AE47" s="489"/>
      <c r="AF47" s="26"/>
    </row>
    <row r="48" spans="1:32">
      <c r="A48" s="206">
        <v>43</v>
      </c>
      <c r="B48" s="279" t="s">
        <v>191</v>
      </c>
      <c r="C48" s="278">
        <v>25</v>
      </c>
      <c r="D48" s="278">
        <v>2588001692</v>
      </c>
      <c r="E48" s="224">
        <f t="shared" si="1"/>
        <v>103520067.68000001</v>
      </c>
      <c r="F48" s="273">
        <f>VLOOKUP(B48,'[1]후원수당지급분포도(2022)'!$B$6:$E$125,2,FALSE)</f>
        <v>19</v>
      </c>
      <c r="G48" s="273">
        <f>VLOOKUP(B48,'[1]후원수당지급분포도(2022)'!$B$6:$E$125,3,FALSE)</f>
        <v>2013626592</v>
      </c>
      <c r="H48" s="273">
        <f>VLOOKUP(B48,'[1]후원수당지급분포도(2022)'!$B$6:$E$125,4,FALSE)</f>
        <v>105980346.94736843</v>
      </c>
      <c r="I48" s="274">
        <f t="shared" si="0"/>
        <v>-2460279.267368421</v>
      </c>
      <c r="J48" s="225"/>
      <c r="L48" s="49"/>
      <c r="N48" s="166"/>
      <c r="O48" s="166"/>
      <c r="P48" s="166"/>
      <c r="AC48" s="26"/>
      <c r="AD48" s="26"/>
      <c r="AE48" s="489"/>
      <c r="AF48" s="26"/>
    </row>
    <row r="49" spans="1:32">
      <c r="A49" s="206">
        <v>44</v>
      </c>
      <c r="B49" s="220" t="s">
        <v>378</v>
      </c>
      <c r="C49" s="277">
        <v>25</v>
      </c>
      <c r="D49" s="277">
        <v>1626873942</v>
      </c>
      <c r="E49" s="224">
        <f t="shared" si="1"/>
        <v>65074957.68</v>
      </c>
      <c r="F49" s="273">
        <f>VLOOKUP(B49,'[1]후원수당지급분포도(2022)'!$B$6:$E$125,2,FALSE)</f>
        <v>25</v>
      </c>
      <c r="G49" s="273">
        <f>VLOOKUP(B49,'[1]후원수당지급분포도(2022)'!$B$6:$E$125,3,FALSE)</f>
        <v>2299688769</v>
      </c>
      <c r="H49" s="273">
        <f>VLOOKUP(B49,'[1]후원수당지급분포도(2022)'!$B$6:$E$125,4,FALSE)</f>
        <v>91987550.760000005</v>
      </c>
      <c r="I49" s="274">
        <f t="shared" si="0"/>
        <v>-26912593.080000006</v>
      </c>
      <c r="J49" s="232"/>
      <c r="L49" s="275"/>
      <c r="N49" s="166"/>
      <c r="O49" s="166"/>
      <c r="P49" s="166"/>
      <c r="AC49" s="26"/>
      <c r="AD49" s="26"/>
      <c r="AE49" s="493"/>
      <c r="AF49" s="26"/>
    </row>
    <row r="50" spans="1:32">
      <c r="A50" s="206">
        <v>45</v>
      </c>
      <c r="B50" s="279" t="s">
        <v>92</v>
      </c>
      <c r="C50" s="278">
        <v>13</v>
      </c>
      <c r="D50" s="278">
        <v>736047074</v>
      </c>
      <c r="E50" s="224">
        <f t="shared" si="1"/>
        <v>56619005.692307696</v>
      </c>
      <c r="F50" s="273">
        <f>VLOOKUP(B50,'[1]후원수당지급분포도(2022)'!$B$6:$E$125,2,FALSE)</f>
        <v>5</v>
      </c>
      <c r="G50" s="273">
        <f>VLOOKUP(B50,'[1]후원수당지급분포도(2022)'!$B$6:$E$125,3,FALSE)</f>
        <v>211477254</v>
      </c>
      <c r="H50" s="273">
        <f>VLOOKUP(B50,'[1]후원수당지급분포도(2022)'!$B$6:$E$125,4,FALSE)</f>
        <v>42295450.799999997</v>
      </c>
      <c r="I50" s="274">
        <f t="shared" si="0"/>
        <v>14323554.892307699</v>
      </c>
      <c r="J50" s="225"/>
      <c r="L50" s="49"/>
      <c r="N50" s="166"/>
      <c r="O50" s="166"/>
      <c r="P50" s="166"/>
      <c r="AC50" s="26"/>
      <c r="AD50" s="26"/>
      <c r="AE50" s="489"/>
      <c r="AF50" s="26"/>
    </row>
    <row r="51" spans="1:32">
      <c r="A51" s="206">
        <v>46</v>
      </c>
      <c r="B51" s="220" t="s">
        <v>201</v>
      </c>
      <c r="C51" s="277">
        <v>76</v>
      </c>
      <c r="D51" s="277">
        <v>1458577071</v>
      </c>
      <c r="E51" s="224">
        <f t="shared" si="1"/>
        <v>19191803.565789472</v>
      </c>
      <c r="F51" s="273">
        <f>VLOOKUP(B51,'[1]후원수당지급분포도(2022)'!$B$6:$E$125,2,FALSE)</f>
        <v>85</v>
      </c>
      <c r="G51" s="273">
        <f>VLOOKUP(B51,'[1]후원수당지급분포도(2022)'!$B$6:$E$125,3,FALSE)</f>
        <v>3281362198</v>
      </c>
      <c r="H51" s="273">
        <f>VLOOKUP(B51,'[1]후원수당지급분포도(2022)'!$B$6:$E$125,4,FALSE)</f>
        <v>38604261.152941175</v>
      </c>
      <c r="I51" s="274">
        <f t="shared" si="0"/>
        <v>-19412457.587151702</v>
      </c>
      <c r="J51" s="232"/>
      <c r="L51" s="275"/>
      <c r="N51" s="166"/>
      <c r="O51" s="166"/>
      <c r="P51" s="166"/>
      <c r="AC51" s="26"/>
      <c r="AD51" s="26"/>
      <c r="AE51" s="492"/>
      <c r="AF51" s="26"/>
    </row>
    <row r="52" spans="1:32">
      <c r="A52" s="206">
        <v>47</v>
      </c>
      <c r="B52" s="220" t="s">
        <v>583</v>
      </c>
      <c r="C52" s="282">
        <v>32</v>
      </c>
      <c r="D52" s="283">
        <v>1287913955</v>
      </c>
      <c r="E52" s="224">
        <f t="shared" si="1"/>
        <v>40247311.09375</v>
      </c>
      <c r="F52" s="273">
        <v>0</v>
      </c>
      <c r="G52" s="273">
        <v>0</v>
      </c>
      <c r="H52" s="273">
        <v>0</v>
      </c>
      <c r="I52" s="274">
        <f t="shared" si="0"/>
        <v>40247311.09375</v>
      </c>
      <c r="J52" s="225" t="s">
        <v>732</v>
      </c>
      <c r="L52" s="49"/>
      <c r="N52" s="166"/>
      <c r="O52" s="166"/>
      <c r="P52" s="166"/>
      <c r="AC52" s="26"/>
      <c r="AD52" s="26"/>
      <c r="AE52" s="494"/>
      <c r="AF52" s="26"/>
    </row>
    <row r="53" spans="1:32">
      <c r="A53" s="206">
        <v>48</v>
      </c>
      <c r="B53" s="279" t="s">
        <v>84</v>
      </c>
      <c r="C53" s="278">
        <v>3</v>
      </c>
      <c r="D53" s="278">
        <v>855454424</v>
      </c>
      <c r="E53" s="224">
        <f t="shared" si="1"/>
        <v>285151474.66666669</v>
      </c>
      <c r="F53" s="273">
        <f>VLOOKUP(B53,'[1]후원수당지급분포도(2022)'!$B$6:$E$125,2,FALSE)</f>
        <v>5</v>
      </c>
      <c r="G53" s="273">
        <f>VLOOKUP(B53,'[1]후원수당지급분포도(2022)'!$B$6:$E$125,3,FALSE)</f>
        <v>1094192360</v>
      </c>
      <c r="H53" s="273">
        <f>VLOOKUP(B53,'[1]후원수당지급분포도(2022)'!$B$6:$E$125,4,FALSE)</f>
        <v>218838472</v>
      </c>
      <c r="I53" s="274">
        <f t="shared" si="0"/>
        <v>66313002.666666687</v>
      </c>
      <c r="J53" s="225"/>
      <c r="L53" s="49"/>
      <c r="N53" s="166"/>
      <c r="O53" s="166"/>
      <c r="P53" s="166"/>
      <c r="AC53" s="26"/>
      <c r="AD53" s="26"/>
      <c r="AE53" s="489"/>
      <c r="AF53" s="26"/>
    </row>
    <row r="54" spans="1:32">
      <c r="A54" s="206">
        <v>49</v>
      </c>
      <c r="B54" s="279" t="s">
        <v>62</v>
      </c>
      <c r="C54" s="278">
        <v>2</v>
      </c>
      <c r="D54" s="278">
        <v>432849865</v>
      </c>
      <c r="E54" s="224">
        <f t="shared" si="1"/>
        <v>216424932.5</v>
      </c>
      <c r="F54" s="273">
        <f>VLOOKUP(B54,'[1]후원수당지급분포도(2022)'!$B$6:$E$125,2,FALSE)</f>
        <v>5</v>
      </c>
      <c r="G54" s="273">
        <f>VLOOKUP(B54,'[1]후원수당지급분포도(2022)'!$B$6:$E$125,3,FALSE)</f>
        <v>267863277</v>
      </c>
      <c r="H54" s="273">
        <f>VLOOKUP(B54,'[1]후원수당지급분포도(2022)'!$B$6:$E$125,4,FALSE)</f>
        <v>53572655.399999999</v>
      </c>
      <c r="I54" s="274">
        <f t="shared" si="0"/>
        <v>162852277.09999999</v>
      </c>
      <c r="J54" s="232"/>
      <c r="L54" s="275"/>
      <c r="N54" s="166"/>
      <c r="O54" s="166"/>
      <c r="P54" s="166"/>
      <c r="AC54" s="26"/>
      <c r="AD54" s="26"/>
      <c r="AE54" s="489"/>
      <c r="AF54" s="26"/>
    </row>
    <row r="55" spans="1:32">
      <c r="A55" s="206">
        <v>50</v>
      </c>
      <c r="B55" s="279" t="s">
        <v>98</v>
      </c>
      <c r="C55" s="278">
        <v>13</v>
      </c>
      <c r="D55" s="278">
        <v>731310658</v>
      </c>
      <c r="E55" s="224">
        <f t="shared" si="1"/>
        <v>56254666</v>
      </c>
      <c r="F55" s="273">
        <f>VLOOKUP(B55,'[1]후원수당지급분포도(2022)'!$B$6:$E$125,2,FALSE)</f>
        <v>16</v>
      </c>
      <c r="G55" s="273">
        <f>VLOOKUP(B55,'[1]후원수당지급분포도(2022)'!$B$6:$E$125,3,FALSE)</f>
        <v>830137017</v>
      </c>
      <c r="H55" s="273">
        <f>VLOOKUP(B55,'[1]후원수당지급분포도(2022)'!$B$6:$E$125,4,FALSE)</f>
        <v>51883563.5625</v>
      </c>
      <c r="I55" s="274">
        <f t="shared" si="0"/>
        <v>4371102.4375</v>
      </c>
      <c r="J55" s="233"/>
      <c r="L55" s="275"/>
      <c r="N55" s="166"/>
      <c r="O55" s="166"/>
      <c r="P55" s="166"/>
      <c r="AC55" s="26"/>
      <c r="AD55" s="26"/>
      <c r="AE55" s="489"/>
      <c r="AF55" s="26"/>
    </row>
    <row r="56" spans="1:32">
      <c r="A56" s="206">
        <v>51</v>
      </c>
      <c r="B56" s="279" t="s">
        <v>54</v>
      </c>
      <c r="C56" s="278">
        <v>33</v>
      </c>
      <c r="D56" s="278">
        <v>1303263659</v>
      </c>
      <c r="E56" s="224">
        <f t="shared" si="1"/>
        <v>39492838.151515149</v>
      </c>
      <c r="F56" s="273">
        <f>VLOOKUP(B56,'[1]후원수당지급분포도(2022)'!$B$6:$E$125,2,FALSE)</f>
        <v>34</v>
      </c>
      <c r="G56" s="273">
        <f>VLOOKUP(B56,'[1]후원수당지급분포도(2022)'!$B$6:$E$125,3,FALSE)</f>
        <v>1060468849</v>
      </c>
      <c r="H56" s="273">
        <f>VLOOKUP(B56,'[1]후원수당지급분포도(2022)'!$B$6:$E$125,4,FALSE)</f>
        <v>31190260.264705881</v>
      </c>
      <c r="I56" s="274">
        <f t="shared" si="0"/>
        <v>8302577.8868092671</v>
      </c>
      <c r="J56" s="232"/>
      <c r="L56" s="275"/>
      <c r="N56" s="166"/>
      <c r="O56" s="166"/>
      <c r="P56" s="166"/>
      <c r="AC56" s="26"/>
      <c r="AD56" s="26"/>
      <c r="AE56" s="489"/>
      <c r="AF56" s="26"/>
    </row>
    <row r="57" spans="1:32">
      <c r="A57" s="206">
        <v>52</v>
      </c>
      <c r="B57" s="220" t="s">
        <v>381</v>
      </c>
      <c r="C57" s="277">
        <v>6</v>
      </c>
      <c r="D57" s="277">
        <v>955628740</v>
      </c>
      <c r="E57" s="224">
        <f t="shared" si="1"/>
        <v>159271456.66666666</v>
      </c>
      <c r="F57" s="273">
        <f>VLOOKUP(B57,'[1]후원수당지급분포도(2022)'!$B$6:$E$125,2,FALSE)</f>
        <v>5</v>
      </c>
      <c r="G57" s="273">
        <f>VLOOKUP(B57,'[1]후원수당지급분포도(2022)'!$B$6:$E$125,3,FALSE)</f>
        <v>392974500</v>
      </c>
      <c r="H57" s="273">
        <f>VLOOKUP(B57,'[1]후원수당지급분포도(2022)'!$B$6:$E$125,4,FALSE)</f>
        <v>78594900</v>
      </c>
      <c r="I57" s="274">
        <f t="shared" si="0"/>
        <v>80676556.666666657</v>
      </c>
      <c r="J57" s="232"/>
      <c r="L57" s="275"/>
      <c r="N57" s="166"/>
      <c r="O57" s="166"/>
      <c r="P57" s="166"/>
      <c r="AC57" s="26"/>
      <c r="AD57" s="26"/>
      <c r="AE57" s="493"/>
      <c r="AF57" s="26"/>
    </row>
    <row r="58" spans="1:32">
      <c r="A58" s="206">
        <v>53</v>
      </c>
      <c r="B58" s="279" t="s">
        <v>128</v>
      </c>
      <c r="C58" s="278">
        <v>8</v>
      </c>
      <c r="D58" s="278">
        <v>875962378</v>
      </c>
      <c r="E58" s="224">
        <f t="shared" si="1"/>
        <v>109495297.25</v>
      </c>
      <c r="F58" s="273">
        <f>VLOOKUP(B58,'[1]후원수당지급분포도(2022)'!$B$6:$E$125,2,FALSE)</f>
        <v>8</v>
      </c>
      <c r="G58" s="273">
        <f>VLOOKUP(B58,'[1]후원수당지급분포도(2022)'!$B$6:$E$125,3,FALSE)</f>
        <v>703802129</v>
      </c>
      <c r="H58" s="273">
        <f>VLOOKUP(B58,'[1]후원수당지급분포도(2022)'!$B$6:$E$125,4,FALSE)</f>
        <v>87975266.125</v>
      </c>
      <c r="I58" s="274">
        <f t="shared" si="0"/>
        <v>21520031.125</v>
      </c>
      <c r="J58" s="225"/>
      <c r="L58" s="49"/>
      <c r="N58" s="166"/>
      <c r="O58" s="166"/>
      <c r="P58" s="166"/>
      <c r="AC58" s="26"/>
      <c r="AD58" s="26"/>
      <c r="AE58" s="489"/>
      <c r="AF58" s="26"/>
    </row>
    <row r="59" spans="1:32">
      <c r="A59" s="206">
        <v>54</v>
      </c>
      <c r="B59" s="220" t="s">
        <v>305</v>
      </c>
      <c r="C59" s="271">
        <v>15</v>
      </c>
      <c r="D59" s="272">
        <v>638369891</v>
      </c>
      <c r="E59" s="224">
        <f t="shared" si="1"/>
        <v>42557992.733333334</v>
      </c>
      <c r="F59" s="273">
        <f>VLOOKUP(B59,'[1]후원수당지급분포도(2022)'!$B$6:$E$125,2,FALSE)</f>
        <v>4</v>
      </c>
      <c r="G59" s="273">
        <f>VLOOKUP(B59,'[1]후원수당지급분포도(2022)'!$B$6:$E$125,3,FALSE)</f>
        <v>262057829</v>
      </c>
      <c r="H59" s="273">
        <f>VLOOKUP(B59,'[1]후원수당지급분포도(2022)'!$B$6:$E$125,4,FALSE)</f>
        <v>65514457.25</v>
      </c>
      <c r="I59" s="274">
        <f t="shared" si="0"/>
        <v>-22956464.516666666</v>
      </c>
      <c r="J59" s="225"/>
      <c r="L59" s="290"/>
      <c r="N59" s="166"/>
      <c r="O59" s="166"/>
      <c r="P59" s="166"/>
      <c r="AC59" s="26"/>
      <c r="AD59" s="26"/>
      <c r="AE59" s="490"/>
      <c r="AF59" s="26"/>
    </row>
    <row r="60" spans="1:32">
      <c r="A60" s="206">
        <v>55</v>
      </c>
      <c r="B60" s="220" t="s">
        <v>593</v>
      </c>
      <c r="C60" s="277">
        <v>11</v>
      </c>
      <c r="D60" s="277">
        <v>574636020</v>
      </c>
      <c r="E60" s="224">
        <f t="shared" si="1"/>
        <v>52239638.18181818</v>
      </c>
      <c r="F60" s="273">
        <v>0</v>
      </c>
      <c r="G60" s="273">
        <v>0</v>
      </c>
      <c r="H60" s="273">
        <v>0</v>
      </c>
      <c r="I60" s="274">
        <f t="shared" si="0"/>
        <v>52239638.18181818</v>
      </c>
      <c r="J60" s="291" t="s">
        <v>733</v>
      </c>
      <c r="L60" s="275"/>
      <c r="N60" s="166"/>
      <c r="O60" s="166"/>
      <c r="P60" s="166"/>
      <c r="AC60" s="26"/>
      <c r="AD60" s="26"/>
      <c r="AE60" s="492"/>
      <c r="AF60" s="26"/>
    </row>
    <row r="61" spans="1:32">
      <c r="A61" s="206">
        <v>56</v>
      </c>
      <c r="B61" s="220" t="s">
        <v>597</v>
      </c>
      <c r="C61" s="277">
        <v>60</v>
      </c>
      <c r="D61" s="277">
        <v>1204553165</v>
      </c>
      <c r="E61" s="224">
        <f t="shared" si="1"/>
        <v>20075886.083333332</v>
      </c>
      <c r="F61" s="273">
        <v>1</v>
      </c>
      <c r="G61" s="292">
        <v>11675120</v>
      </c>
      <c r="H61" s="273">
        <f>G61/F61</f>
        <v>11675120</v>
      </c>
      <c r="I61" s="274">
        <f t="shared" si="0"/>
        <v>8400766.0833333321</v>
      </c>
      <c r="J61" s="225" t="s">
        <v>734</v>
      </c>
      <c r="L61" s="275"/>
      <c r="N61" s="166"/>
      <c r="O61" s="166"/>
      <c r="P61" s="166"/>
      <c r="AC61" s="26"/>
      <c r="AD61" s="26"/>
      <c r="AE61" s="492"/>
      <c r="AF61" s="26"/>
    </row>
    <row r="62" spans="1:32">
      <c r="A62" s="206">
        <v>57</v>
      </c>
      <c r="B62" s="293" t="s">
        <v>600</v>
      </c>
      <c r="C62" s="294">
        <v>17</v>
      </c>
      <c r="D62" s="294">
        <v>504565339</v>
      </c>
      <c r="E62" s="224">
        <f t="shared" si="1"/>
        <v>29680314.05882353</v>
      </c>
      <c r="F62" s="273">
        <v>0</v>
      </c>
      <c r="G62" s="273">
        <v>0</v>
      </c>
      <c r="H62" s="273">
        <v>0</v>
      </c>
      <c r="I62" s="274">
        <f t="shared" si="0"/>
        <v>29680314.05882353</v>
      </c>
      <c r="J62" s="233" t="s">
        <v>735</v>
      </c>
      <c r="L62" s="275"/>
      <c r="N62" s="166"/>
      <c r="O62" s="166"/>
      <c r="P62" s="166"/>
      <c r="AC62" s="26"/>
      <c r="AD62" s="26"/>
      <c r="AE62" s="498"/>
      <c r="AF62" s="26"/>
    </row>
    <row r="63" spans="1:32">
      <c r="A63" s="206">
        <v>58</v>
      </c>
      <c r="B63" s="279" t="s">
        <v>51</v>
      </c>
      <c r="C63" s="278">
        <v>5</v>
      </c>
      <c r="D63" s="278">
        <v>298469957</v>
      </c>
      <c r="E63" s="224">
        <f t="shared" si="1"/>
        <v>59693991.399999999</v>
      </c>
      <c r="F63" s="273">
        <f>VLOOKUP(B63,'[1]후원수당지급분포도(2022)'!$B$6:$E$125,2,FALSE)</f>
        <v>10</v>
      </c>
      <c r="G63" s="273">
        <f>VLOOKUP(B63,'[1]후원수당지급분포도(2022)'!$B$6:$E$125,3,FALSE)</f>
        <v>587717994</v>
      </c>
      <c r="H63" s="273">
        <f>VLOOKUP(B63,'[1]후원수당지급분포도(2022)'!$B$6:$E$125,4,FALSE)</f>
        <v>58771799.399999999</v>
      </c>
      <c r="I63" s="274">
        <f t="shared" si="0"/>
        <v>922192</v>
      </c>
      <c r="J63" s="225"/>
      <c r="L63" s="275"/>
      <c r="N63" s="166"/>
      <c r="O63" s="166"/>
      <c r="P63" s="166"/>
      <c r="AC63" s="26"/>
      <c r="AD63" s="26"/>
      <c r="AE63" s="489"/>
      <c r="AF63" s="26"/>
    </row>
    <row r="64" spans="1:32">
      <c r="A64" s="206">
        <v>59</v>
      </c>
      <c r="B64" s="220" t="s">
        <v>604</v>
      </c>
      <c r="C64" s="295">
        <v>14</v>
      </c>
      <c r="D64" s="295">
        <v>597105762</v>
      </c>
      <c r="E64" s="224">
        <f t="shared" si="1"/>
        <v>42650411.571428575</v>
      </c>
      <c r="F64" s="273">
        <v>20</v>
      </c>
      <c r="G64" s="292">
        <v>1109095233</v>
      </c>
      <c r="H64" s="273">
        <f>G64/F64</f>
        <v>55454761.649999999</v>
      </c>
      <c r="I64" s="274">
        <f t="shared" si="0"/>
        <v>-12804350.078571424</v>
      </c>
      <c r="J64" s="225" t="s">
        <v>736</v>
      </c>
      <c r="L64" s="275"/>
      <c r="N64" s="166"/>
      <c r="O64" s="166"/>
      <c r="P64" s="166"/>
      <c r="AC64" s="26"/>
      <c r="AD64" s="26"/>
      <c r="AE64" s="499"/>
      <c r="AF64" s="26"/>
    </row>
    <row r="65" spans="1:32">
      <c r="A65" s="206">
        <v>60</v>
      </c>
      <c r="B65" s="220" t="s">
        <v>379</v>
      </c>
      <c r="C65" s="296">
        <v>3</v>
      </c>
      <c r="D65" s="296">
        <v>326098011</v>
      </c>
      <c r="E65" s="224">
        <f t="shared" si="1"/>
        <v>108699337</v>
      </c>
      <c r="F65" s="273">
        <f>VLOOKUP(B65,'[1]후원수당지급분포도(2022)'!$B$6:$E$125,2,FALSE)</f>
        <v>4</v>
      </c>
      <c r="G65" s="273">
        <f>VLOOKUP(B65,'[1]후원수당지급분포도(2022)'!$B$6:$E$125,3,FALSE)</f>
        <v>436880152</v>
      </c>
      <c r="H65" s="273">
        <f>VLOOKUP(B65,'[1]후원수당지급분포도(2022)'!$B$6:$E$125,4,FALSE)</f>
        <v>109220038</v>
      </c>
      <c r="I65" s="274">
        <f t="shared" si="0"/>
        <v>-520701</v>
      </c>
      <c r="J65" s="225"/>
      <c r="L65" s="49"/>
      <c r="N65" s="166"/>
      <c r="O65" s="166"/>
      <c r="P65" s="166"/>
      <c r="AC65" s="26"/>
      <c r="AD65" s="26"/>
      <c r="AE65" s="500"/>
      <c r="AF65" s="26"/>
    </row>
    <row r="66" spans="1:32">
      <c r="A66" s="206">
        <v>61</v>
      </c>
      <c r="B66" s="279" t="s">
        <v>187</v>
      </c>
      <c r="C66" s="278">
        <v>7</v>
      </c>
      <c r="D66" s="278">
        <v>524291607</v>
      </c>
      <c r="E66" s="224">
        <f t="shared" si="1"/>
        <v>74898801</v>
      </c>
      <c r="F66" s="273">
        <f>VLOOKUP(B66,'[1]후원수당지급분포도(2022)'!$B$6:$E$125,2,FALSE)</f>
        <v>4</v>
      </c>
      <c r="G66" s="273">
        <f>VLOOKUP(B66,'[1]후원수당지급분포도(2022)'!$B$6:$E$125,3,FALSE)</f>
        <v>193576640</v>
      </c>
      <c r="H66" s="273">
        <f>VLOOKUP(B66,'[1]후원수당지급분포도(2022)'!$B$6:$E$125,4,FALSE)</f>
        <v>48394160</v>
      </c>
      <c r="I66" s="274">
        <f t="shared" si="0"/>
        <v>26504641</v>
      </c>
      <c r="J66" s="232"/>
      <c r="L66" s="49"/>
      <c r="N66" s="166"/>
      <c r="O66" s="166"/>
      <c r="P66" s="166"/>
      <c r="AC66" s="26"/>
      <c r="AD66" s="26"/>
      <c r="AE66" s="489"/>
      <c r="AF66" s="26"/>
    </row>
    <row r="67" spans="1:32">
      <c r="A67" s="206">
        <v>62</v>
      </c>
      <c r="B67" s="220" t="s">
        <v>209</v>
      </c>
      <c r="C67" s="297">
        <v>7</v>
      </c>
      <c r="D67" s="277">
        <v>528754300</v>
      </c>
      <c r="E67" s="224">
        <f t="shared" si="1"/>
        <v>75536328.571428567</v>
      </c>
      <c r="F67" s="273">
        <f>VLOOKUP(B67,'[1]후원수당지급분포도(2022)'!$B$6:$E$125,2,FALSE)</f>
        <v>5</v>
      </c>
      <c r="G67" s="273">
        <f>VLOOKUP(B67,'[1]후원수당지급분포도(2022)'!$B$6:$E$125,3,FALSE)</f>
        <v>382629393</v>
      </c>
      <c r="H67" s="273">
        <f>VLOOKUP(B67,'[1]후원수당지급분포도(2022)'!$B$6:$E$125,4,FALSE)</f>
        <v>76525878.599999994</v>
      </c>
      <c r="I67" s="274">
        <f t="shared" si="0"/>
        <v>-989550.02857142687</v>
      </c>
      <c r="J67" s="225"/>
      <c r="L67" s="49"/>
      <c r="N67" s="166"/>
      <c r="O67" s="166"/>
      <c r="P67" s="166"/>
      <c r="AC67" s="26"/>
      <c r="AD67" s="26"/>
      <c r="AE67" s="492"/>
      <c r="AF67" s="26"/>
    </row>
    <row r="68" spans="1:32">
      <c r="A68" s="206">
        <v>63</v>
      </c>
      <c r="B68" s="220" t="s">
        <v>208</v>
      </c>
      <c r="C68" s="298">
        <v>3</v>
      </c>
      <c r="D68" s="298">
        <v>421565111</v>
      </c>
      <c r="E68" s="224">
        <f t="shared" si="1"/>
        <v>140521703.66666666</v>
      </c>
      <c r="F68" s="273">
        <f>VLOOKUP(B68,'[1]후원수당지급분포도(2022)'!$B$6:$E$125,2,FALSE)</f>
        <v>3</v>
      </c>
      <c r="G68" s="273">
        <f>VLOOKUP(B68,'[1]후원수당지급분포도(2022)'!$B$6:$E$125,3,FALSE)</f>
        <v>386507821</v>
      </c>
      <c r="H68" s="273">
        <f>VLOOKUP(B68,'[1]후원수당지급분포도(2022)'!$B$6:$E$125,4,FALSE)</f>
        <v>128835940.33333333</v>
      </c>
      <c r="I68" s="274">
        <f t="shared" si="0"/>
        <v>11685763.333333328</v>
      </c>
      <c r="J68" s="225"/>
      <c r="L68" s="49"/>
      <c r="N68" s="166"/>
      <c r="O68" s="166"/>
      <c r="P68" s="166"/>
      <c r="AC68" s="26"/>
      <c r="AD68" s="26"/>
      <c r="AE68" s="501"/>
      <c r="AF68" s="26"/>
    </row>
    <row r="69" spans="1:32">
      <c r="A69" s="206">
        <v>64</v>
      </c>
      <c r="B69" s="279" t="s">
        <v>48</v>
      </c>
      <c r="C69" s="278">
        <v>10</v>
      </c>
      <c r="D69" s="278">
        <v>689365685</v>
      </c>
      <c r="E69" s="224">
        <f t="shared" si="1"/>
        <v>68936568.5</v>
      </c>
      <c r="F69" s="273">
        <f>VLOOKUP(B69,'[1]후원수당지급분포도(2022)'!$B$6:$E$125,2,FALSE)</f>
        <v>13</v>
      </c>
      <c r="G69" s="273">
        <f>VLOOKUP(B69,'[1]후원수당지급분포도(2022)'!$B$6:$E$125,3,FALSE)</f>
        <v>717914638</v>
      </c>
      <c r="H69" s="273">
        <f>VLOOKUP(B69,'[1]후원수당지급분포도(2022)'!$B$6:$E$125,4,FALSE)</f>
        <v>55224202.92307692</v>
      </c>
      <c r="I69" s="274">
        <f t="shared" si="0"/>
        <v>13712365.57692308</v>
      </c>
      <c r="J69" s="225"/>
      <c r="L69" s="49"/>
      <c r="N69" s="166"/>
      <c r="O69" s="166"/>
      <c r="P69" s="166"/>
      <c r="AC69" s="26"/>
      <c r="AD69" s="26"/>
      <c r="AE69" s="489"/>
      <c r="AF69" s="26"/>
    </row>
    <row r="70" spans="1:32">
      <c r="A70" s="206">
        <v>65</v>
      </c>
      <c r="B70" s="220" t="s">
        <v>203</v>
      </c>
      <c r="C70" s="277">
        <v>15</v>
      </c>
      <c r="D70" s="277">
        <v>588830241</v>
      </c>
      <c r="E70" s="224">
        <f t="shared" si="1"/>
        <v>39255349.399999999</v>
      </c>
      <c r="F70" s="273">
        <f>VLOOKUP(B70,'[1]후원수당지급분포도(2022)'!$B$6:$E$125,2,FALSE)</f>
        <v>29</v>
      </c>
      <c r="G70" s="273">
        <f>VLOOKUP(B70,'[1]후원수당지급분포도(2022)'!$B$6:$E$125,3,FALSE)</f>
        <v>1136627520</v>
      </c>
      <c r="H70" s="273">
        <f>VLOOKUP(B70,'[1]후원수당지급분포도(2022)'!$B$6:$E$125,4,FALSE)</f>
        <v>39194052.413793102</v>
      </c>
      <c r="I70" s="274">
        <f t="shared" ref="I70:I127" si="2">E70-H70</f>
        <v>61296.986206896603</v>
      </c>
      <c r="J70" s="232"/>
      <c r="L70" s="49"/>
      <c r="N70" s="166"/>
      <c r="O70" s="166"/>
      <c r="P70" s="166"/>
      <c r="AC70" s="26"/>
      <c r="AD70" s="26"/>
      <c r="AE70" s="492"/>
      <c r="AF70" s="26"/>
    </row>
    <row r="71" spans="1:32">
      <c r="A71" s="206">
        <v>66</v>
      </c>
      <c r="B71" s="220" t="s">
        <v>204</v>
      </c>
      <c r="C71" s="299">
        <v>11</v>
      </c>
      <c r="D71" s="299">
        <v>342110314</v>
      </c>
      <c r="E71" s="224">
        <f t="shared" ref="E71:E116" si="3">D71/C71</f>
        <v>31100937.636363637</v>
      </c>
      <c r="F71" s="273">
        <f>VLOOKUP(B71,'[1]후원수당지급분포도(2022)'!$B$6:$E$125,2,FALSE)</f>
        <v>10</v>
      </c>
      <c r="G71" s="273">
        <f>VLOOKUP(B71,'[1]후원수당지급분포도(2022)'!$B$6:$E$125,3,FALSE)</f>
        <v>318024420</v>
      </c>
      <c r="H71" s="273">
        <f>VLOOKUP(B71,'[1]후원수당지급분포도(2022)'!$B$6:$E$125,4,FALSE)</f>
        <v>31802442</v>
      </c>
      <c r="I71" s="274">
        <f t="shared" si="2"/>
        <v>-701504.3636363633</v>
      </c>
      <c r="J71" s="232"/>
      <c r="L71" s="275"/>
      <c r="N71" s="166"/>
      <c r="O71" s="166"/>
      <c r="P71" s="166"/>
      <c r="AC71" s="26"/>
      <c r="AD71" s="26"/>
      <c r="AE71" s="502"/>
      <c r="AF71" s="26"/>
    </row>
    <row r="72" spans="1:32">
      <c r="A72" s="206">
        <v>67</v>
      </c>
      <c r="B72" s="279" t="s">
        <v>137</v>
      </c>
      <c r="C72" s="278">
        <v>6</v>
      </c>
      <c r="D72" s="278">
        <v>709170896</v>
      </c>
      <c r="E72" s="224">
        <f t="shared" si="3"/>
        <v>118195149.33333333</v>
      </c>
      <c r="F72" s="273">
        <f>VLOOKUP(B72,'[1]후원수당지급분포도(2022)'!$B$6:$E$125,2,FALSE)</f>
        <v>4</v>
      </c>
      <c r="G72" s="273">
        <f>VLOOKUP(B72,'[1]후원수당지급분포도(2022)'!$B$6:$E$125,3,FALSE)</f>
        <v>84999702</v>
      </c>
      <c r="H72" s="273">
        <f>VLOOKUP(B72,'[1]후원수당지급분포도(2022)'!$B$6:$E$125,4,FALSE)</f>
        <v>21249925.5</v>
      </c>
      <c r="I72" s="274">
        <f t="shared" si="2"/>
        <v>96945223.833333328</v>
      </c>
      <c r="J72" s="232"/>
      <c r="L72" s="275"/>
      <c r="N72" s="166"/>
      <c r="O72" s="166"/>
      <c r="P72" s="166"/>
      <c r="AC72" s="26"/>
      <c r="AD72" s="26"/>
      <c r="AE72" s="489"/>
      <c r="AF72" s="26"/>
    </row>
    <row r="73" spans="1:32">
      <c r="A73" s="206">
        <v>68</v>
      </c>
      <c r="B73" s="220" t="s">
        <v>611</v>
      </c>
      <c r="C73" s="277">
        <v>9</v>
      </c>
      <c r="D73" s="277">
        <v>475332409</v>
      </c>
      <c r="E73" s="224">
        <f t="shared" si="3"/>
        <v>52814712.111111112</v>
      </c>
      <c r="F73" s="273">
        <v>4</v>
      </c>
      <c r="G73" s="292">
        <v>191779085</v>
      </c>
      <c r="H73" s="273">
        <f>G73/F73</f>
        <v>47944771.25</v>
      </c>
      <c r="I73" s="274">
        <f t="shared" si="2"/>
        <v>4869940.8611111119</v>
      </c>
      <c r="J73" s="225" t="s">
        <v>737</v>
      </c>
      <c r="L73" s="275"/>
      <c r="N73" s="166"/>
      <c r="O73" s="166"/>
      <c r="P73" s="166"/>
      <c r="AC73" s="26"/>
      <c r="AD73" s="26"/>
      <c r="AE73" s="492"/>
      <c r="AF73" s="26"/>
    </row>
    <row r="74" spans="1:32">
      <c r="A74" s="206">
        <v>69</v>
      </c>
      <c r="B74" s="220" t="s">
        <v>380</v>
      </c>
      <c r="C74" s="277">
        <v>9</v>
      </c>
      <c r="D74" s="277">
        <v>443890920</v>
      </c>
      <c r="E74" s="224">
        <f t="shared" si="3"/>
        <v>49321213.333333336</v>
      </c>
      <c r="F74" s="273">
        <f>VLOOKUP(B74,'[1]후원수당지급분포도(2022)'!$B$6:$E$125,2,FALSE)</f>
        <v>12</v>
      </c>
      <c r="G74" s="273">
        <f>VLOOKUP(B74,'[1]후원수당지급분포도(2022)'!$B$6:$E$125,3,FALSE)</f>
        <v>646187366</v>
      </c>
      <c r="H74" s="273">
        <f>VLOOKUP(B74,'[1]후원수당지급분포도(2022)'!$B$6:$E$125,4,FALSE)</f>
        <v>53848947.166666664</v>
      </c>
      <c r="I74" s="274">
        <f t="shared" si="2"/>
        <v>-4527733.8333333284</v>
      </c>
      <c r="J74" s="232"/>
      <c r="L74" s="275"/>
      <c r="N74" s="166"/>
      <c r="O74" s="166"/>
      <c r="P74" s="166"/>
      <c r="AC74" s="26"/>
      <c r="AD74" s="26"/>
      <c r="AE74" s="492"/>
      <c r="AF74" s="26"/>
    </row>
    <row r="75" spans="1:32">
      <c r="A75" s="206">
        <v>70</v>
      </c>
      <c r="B75" s="220" t="s">
        <v>366</v>
      </c>
      <c r="C75" s="277">
        <v>8</v>
      </c>
      <c r="D75" s="277">
        <v>416433415</v>
      </c>
      <c r="E75" s="224">
        <f t="shared" si="3"/>
        <v>52054176.875</v>
      </c>
      <c r="F75" s="273">
        <f>VLOOKUP(B75,'[1]후원수당지급분포도(2022)'!$B$6:$E$125,2,FALSE)</f>
        <v>1</v>
      </c>
      <c r="G75" s="273">
        <f>VLOOKUP(B75,'[1]후원수당지급분포도(2022)'!$B$6:$E$125,3,FALSE)</f>
        <v>33474969</v>
      </c>
      <c r="H75" s="273">
        <f>VLOOKUP(B75,'[1]후원수당지급분포도(2022)'!$B$6:$E$125,4,FALSE)</f>
        <v>33474969</v>
      </c>
      <c r="I75" s="274">
        <f t="shared" si="2"/>
        <v>18579207.875</v>
      </c>
      <c r="J75" s="232"/>
      <c r="L75" s="275"/>
      <c r="N75" s="166"/>
      <c r="O75" s="166"/>
      <c r="P75" s="166"/>
      <c r="AC75" s="26"/>
      <c r="AD75" s="26"/>
      <c r="AE75" s="503"/>
      <c r="AF75" s="26"/>
    </row>
    <row r="76" spans="1:32">
      <c r="A76" s="206">
        <v>71</v>
      </c>
      <c r="B76" s="279" t="s">
        <v>719</v>
      </c>
      <c r="C76" s="278">
        <v>28</v>
      </c>
      <c r="D76" s="278">
        <v>193699369</v>
      </c>
      <c r="E76" s="224">
        <f t="shared" si="3"/>
        <v>6917834.6071428573</v>
      </c>
      <c r="F76" s="273">
        <v>0</v>
      </c>
      <c r="G76" s="273">
        <v>0</v>
      </c>
      <c r="H76" s="273">
        <v>0</v>
      </c>
      <c r="I76" s="274">
        <f t="shared" si="2"/>
        <v>6917834.6071428573</v>
      </c>
      <c r="J76" s="300" t="s">
        <v>738</v>
      </c>
      <c r="L76" s="49"/>
      <c r="N76" s="166"/>
      <c r="O76" s="166"/>
      <c r="P76" s="166"/>
      <c r="AC76" s="26"/>
      <c r="AD76" s="26"/>
      <c r="AE76" s="489"/>
      <c r="AF76" s="26"/>
    </row>
    <row r="77" spans="1:32">
      <c r="A77" s="206">
        <v>72</v>
      </c>
      <c r="B77" s="293" t="s">
        <v>623</v>
      </c>
      <c r="C77" s="294">
        <v>13</v>
      </c>
      <c r="D77" s="294">
        <v>293233298</v>
      </c>
      <c r="E77" s="224">
        <f t="shared" si="3"/>
        <v>22556407.53846154</v>
      </c>
      <c r="F77" s="273">
        <v>15</v>
      </c>
      <c r="G77" s="292">
        <v>1025353116</v>
      </c>
      <c r="H77" s="273">
        <f>G77/F77</f>
        <v>68356874.400000006</v>
      </c>
      <c r="I77" s="274">
        <f t="shared" si="2"/>
        <v>-45800466.86153847</v>
      </c>
      <c r="J77" s="225" t="s">
        <v>739</v>
      </c>
      <c r="L77" s="275"/>
      <c r="N77" s="166"/>
      <c r="O77" s="166"/>
      <c r="P77" s="166"/>
      <c r="AC77" s="26"/>
      <c r="AD77" s="26"/>
      <c r="AE77" s="498"/>
      <c r="AF77" s="26"/>
    </row>
    <row r="78" spans="1:32">
      <c r="A78" s="206">
        <v>73</v>
      </c>
      <c r="B78" s="279" t="s">
        <v>68</v>
      </c>
      <c r="C78" s="278">
        <v>15</v>
      </c>
      <c r="D78" s="278">
        <v>311669595</v>
      </c>
      <c r="E78" s="224">
        <f t="shared" si="3"/>
        <v>20777973</v>
      </c>
      <c r="F78" s="273">
        <f>VLOOKUP(B78,'[1]후원수당지급분포도(2022)'!$B$6:$E$125,2,FALSE)</f>
        <v>16</v>
      </c>
      <c r="G78" s="273">
        <f>VLOOKUP(B78,'[1]후원수당지급분포도(2022)'!$B$6:$E$125,3,FALSE)</f>
        <v>376853439</v>
      </c>
      <c r="H78" s="273">
        <f>VLOOKUP(B78,'[1]후원수당지급분포도(2022)'!$B$6:$E$125,4,FALSE)</f>
        <v>23553339.9375</v>
      </c>
      <c r="I78" s="274">
        <f t="shared" si="2"/>
        <v>-2775366.9375</v>
      </c>
      <c r="J78" s="225"/>
      <c r="L78" s="49"/>
      <c r="N78" s="166"/>
      <c r="O78" s="166"/>
      <c r="P78" s="166"/>
      <c r="AC78" s="26"/>
      <c r="AD78" s="26"/>
      <c r="AE78" s="489"/>
      <c r="AF78" s="26"/>
    </row>
    <row r="79" spans="1:32">
      <c r="A79" s="206">
        <v>74</v>
      </c>
      <c r="B79" s="279" t="s">
        <v>73</v>
      </c>
      <c r="C79" s="278">
        <v>4</v>
      </c>
      <c r="D79" s="278">
        <v>235416490</v>
      </c>
      <c r="E79" s="224">
        <f t="shared" si="3"/>
        <v>58854122.5</v>
      </c>
      <c r="F79" s="273">
        <f>VLOOKUP(B79,'[1]후원수당지급분포도(2022)'!$B$6:$E$125,2,FALSE)</f>
        <v>5</v>
      </c>
      <c r="G79" s="273">
        <f>VLOOKUP(B79,'[1]후원수당지급분포도(2022)'!$B$6:$E$125,3,FALSE)</f>
        <v>248038200</v>
      </c>
      <c r="H79" s="273">
        <f>VLOOKUP(B79,'[1]후원수당지급분포도(2022)'!$B$6:$E$125,4,FALSE)</f>
        <v>49607640</v>
      </c>
      <c r="I79" s="274">
        <f t="shared" si="2"/>
        <v>9246482.5</v>
      </c>
      <c r="J79" s="232"/>
      <c r="L79" s="49"/>
      <c r="N79" s="166"/>
      <c r="O79" s="166"/>
      <c r="P79" s="166"/>
      <c r="AC79" s="26"/>
      <c r="AD79" s="26"/>
      <c r="AE79" s="489"/>
      <c r="AF79" s="26"/>
    </row>
    <row r="80" spans="1:32">
      <c r="A80" s="206">
        <v>75</v>
      </c>
      <c r="B80" s="279" t="s">
        <v>60</v>
      </c>
      <c r="C80" s="278">
        <v>6</v>
      </c>
      <c r="D80" s="278">
        <v>378133177</v>
      </c>
      <c r="E80" s="224">
        <f t="shared" si="3"/>
        <v>63022196.166666664</v>
      </c>
      <c r="F80" s="273">
        <f>VLOOKUP(B80,'[1]후원수당지급분포도(2022)'!$B$6:$E$125,2,FALSE)</f>
        <v>5</v>
      </c>
      <c r="G80" s="273">
        <f>VLOOKUP(B80,'[1]후원수당지급분포도(2022)'!$B$6:$E$125,3,FALSE)</f>
        <v>310488790</v>
      </c>
      <c r="H80" s="273">
        <f>VLOOKUP(B80,'[1]후원수당지급분포도(2022)'!$B$6:$E$125,4,FALSE)</f>
        <v>62097758</v>
      </c>
      <c r="I80" s="274">
        <f t="shared" si="2"/>
        <v>924438.16666666418</v>
      </c>
      <c r="J80" s="233"/>
      <c r="L80" s="49"/>
      <c r="N80" s="166"/>
      <c r="O80" s="166"/>
      <c r="P80" s="166"/>
      <c r="AC80" s="26"/>
      <c r="AD80" s="26"/>
      <c r="AE80" s="489"/>
      <c r="AF80" s="26"/>
    </row>
    <row r="81" spans="1:32">
      <c r="A81" s="206">
        <v>76</v>
      </c>
      <c r="B81" s="220" t="s">
        <v>382</v>
      </c>
      <c r="C81" s="277">
        <v>11</v>
      </c>
      <c r="D81" s="277">
        <v>290774248</v>
      </c>
      <c r="E81" s="224">
        <f t="shared" si="3"/>
        <v>26434022.545454547</v>
      </c>
      <c r="F81" s="273">
        <f>VLOOKUP(B81,'[1]후원수당지급분포도(2022)'!$B$6:$E$125,2,FALSE)</f>
        <v>24</v>
      </c>
      <c r="G81" s="273">
        <f>VLOOKUP(B81,'[1]후원수당지급분포도(2022)'!$B$6:$E$125,3,FALSE)</f>
        <v>497561703</v>
      </c>
      <c r="H81" s="273">
        <f>VLOOKUP(B81,'[1]후원수당지급분포도(2022)'!$B$6:$E$125,4,FALSE)</f>
        <v>20731737.625</v>
      </c>
      <c r="I81" s="274">
        <f t="shared" si="2"/>
        <v>5702284.9204545468</v>
      </c>
      <c r="J81" s="232"/>
      <c r="L81" s="49"/>
      <c r="N81" s="166"/>
      <c r="O81" s="166"/>
      <c r="P81" s="166"/>
      <c r="AC81" s="26"/>
      <c r="AD81" s="26"/>
      <c r="AE81" s="492"/>
      <c r="AF81" s="26"/>
    </row>
    <row r="82" spans="1:32">
      <c r="A82" s="206">
        <v>77</v>
      </c>
      <c r="B82" s="220" t="s">
        <v>173</v>
      </c>
      <c r="C82" s="301">
        <v>4</v>
      </c>
      <c r="D82" s="302">
        <v>253669345</v>
      </c>
      <c r="E82" s="224">
        <f t="shared" si="3"/>
        <v>63417336.25</v>
      </c>
      <c r="F82" s="273">
        <f>VLOOKUP(B82,'[1]후원수당지급분포도(2022)'!$B$6:$E$125,2,FALSE)</f>
        <v>5</v>
      </c>
      <c r="G82" s="273">
        <f>VLOOKUP(B82,'[1]후원수당지급분포도(2022)'!$B$6:$E$125,3,FALSE)</f>
        <v>241037685</v>
      </c>
      <c r="H82" s="273">
        <f>VLOOKUP(B82,'[1]후원수당지급분포도(2022)'!$B$6:$E$125,4,FALSE)</f>
        <v>48207537</v>
      </c>
      <c r="I82" s="274">
        <f t="shared" si="2"/>
        <v>15209799.25</v>
      </c>
      <c r="J82" s="225"/>
      <c r="L82" s="49"/>
      <c r="N82" s="166"/>
      <c r="O82" s="166"/>
      <c r="P82" s="166"/>
      <c r="AC82" s="26"/>
      <c r="AD82" s="26"/>
      <c r="AE82" s="504"/>
      <c r="AF82" s="26"/>
    </row>
    <row r="83" spans="1:32">
      <c r="A83" s="206">
        <v>78</v>
      </c>
      <c r="B83" s="279" t="s">
        <v>180</v>
      </c>
      <c r="C83" s="278">
        <v>9</v>
      </c>
      <c r="D83" s="278">
        <v>245536635</v>
      </c>
      <c r="E83" s="224">
        <f t="shared" si="3"/>
        <v>27281848.333333332</v>
      </c>
      <c r="F83" s="273">
        <f>VLOOKUP(B83,'[1]후원수당지급분포도(2022)'!$B$6:$E$125,2,FALSE)</f>
        <v>9</v>
      </c>
      <c r="G83" s="273">
        <f>VLOOKUP(B83,'[1]후원수당지급분포도(2022)'!$B$6:$E$125,3,FALSE)</f>
        <v>483647362</v>
      </c>
      <c r="H83" s="273">
        <f>VLOOKUP(B83,'[1]후원수당지급분포도(2022)'!$B$6:$E$125,4,FALSE)</f>
        <v>53738595.777777776</v>
      </c>
      <c r="I83" s="274">
        <f t="shared" si="2"/>
        <v>-26456747.444444444</v>
      </c>
      <c r="J83" s="225"/>
      <c r="L83" s="275"/>
      <c r="N83" s="166"/>
      <c r="O83" s="166"/>
      <c r="P83" s="166"/>
      <c r="AC83" s="26"/>
      <c r="AD83" s="26"/>
      <c r="AE83" s="489"/>
      <c r="AF83" s="26"/>
    </row>
    <row r="84" spans="1:32">
      <c r="A84" s="206">
        <v>79</v>
      </c>
      <c r="B84" s="245" t="s">
        <v>364</v>
      </c>
      <c r="C84" s="282">
        <v>12</v>
      </c>
      <c r="D84" s="303">
        <v>882477115</v>
      </c>
      <c r="E84" s="224">
        <f t="shared" si="3"/>
        <v>73539759.583333328</v>
      </c>
      <c r="F84" s="273">
        <f>VLOOKUP(B84,'[1]후원수당지급분포도(2022)'!$B$6:$E$125,2,FALSE)</f>
        <v>21</v>
      </c>
      <c r="G84" s="273">
        <f>VLOOKUP(B84,'[1]후원수당지급분포도(2022)'!$B$6:$E$125,3,FALSE)</f>
        <v>1493381474</v>
      </c>
      <c r="H84" s="273">
        <f>VLOOKUP(B84,'[1]후원수당지급분포도(2022)'!$B$6:$E$125,4,FALSE)</f>
        <v>71113403.523809522</v>
      </c>
      <c r="I84" s="274">
        <f t="shared" si="2"/>
        <v>2426356.059523806</v>
      </c>
      <c r="J84" s="232"/>
      <c r="L84" s="275"/>
      <c r="N84" s="166"/>
      <c r="O84" s="166"/>
      <c r="P84" s="166"/>
      <c r="AC84" s="26"/>
      <c r="AD84" s="26"/>
      <c r="AE84" s="505"/>
      <c r="AF84" s="26"/>
    </row>
    <row r="85" spans="1:32">
      <c r="A85" s="206">
        <v>80</v>
      </c>
      <c r="B85" s="220" t="s">
        <v>212</v>
      </c>
      <c r="C85" s="277">
        <v>6</v>
      </c>
      <c r="D85" s="277">
        <v>293938506</v>
      </c>
      <c r="E85" s="224">
        <f t="shared" si="3"/>
        <v>48989751</v>
      </c>
      <c r="F85" s="273">
        <f>VLOOKUP(B85,'[1]후원수당지급분포도(2022)'!$B$6:$E$125,2,FALSE)</f>
        <v>18</v>
      </c>
      <c r="G85" s="273">
        <f>VLOOKUP(B85,'[1]후원수당지급분포도(2022)'!$B$6:$E$125,3,FALSE)</f>
        <v>317072110</v>
      </c>
      <c r="H85" s="273">
        <f>VLOOKUP(B85,'[1]후원수당지급분포도(2022)'!$B$6:$E$125,4,FALSE)</f>
        <v>17615117.222222224</v>
      </c>
      <c r="I85" s="274">
        <f t="shared" si="2"/>
        <v>31374633.777777776</v>
      </c>
      <c r="J85" s="232"/>
      <c r="L85" s="275"/>
      <c r="N85" s="166"/>
      <c r="O85" s="166"/>
      <c r="P85" s="166"/>
      <c r="AC85" s="26"/>
      <c r="AD85" s="26"/>
      <c r="AE85" s="492"/>
      <c r="AF85" s="26"/>
    </row>
    <row r="86" spans="1:32">
      <c r="A86" s="206">
        <v>81</v>
      </c>
      <c r="B86" s="220" t="s">
        <v>740</v>
      </c>
      <c r="C86" s="277">
        <v>3</v>
      </c>
      <c r="D86" s="277">
        <v>227872164</v>
      </c>
      <c r="E86" s="224">
        <f t="shared" si="3"/>
        <v>75957388</v>
      </c>
      <c r="F86" s="292">
        <v>14</v>
      </c>
      <c r="G86" s="292">
        <v>620097326</v>
      </c>
      <c r="H86" s="273">
        <f>G86/F86</f>
        <v>44292666.142857142</v>
      </c>
      <c r="I86" s="274">
        <f t="shared" si="2"/>
        <v>31664721.857142858</v>
      </c>
      <c r="J86" s="225" t="s">
        <v>741</v>
      </c>
      <c r="L86" s="275"/>
      <c r="N86" s="166"/>
      <c r="O86" s="166"/>
      <c r="P86" s="166"/>
      <c r="AC86" s="26"/>
      <c r="AD86" s="26"/>
      <c r="AE86" s="492"/>
      <c r="AF86" s="26"/>
    </row>
    <row r="87" spans="1:32">
      <c r="A87" s="206">
        <v>82</v>
      </c>
      <c r="B87" s="279" t="s">
        <v>640</v>
      </c>
      <c r="C87" s="278">
        <v>2</v>
      </c>
      <c r="D87" s="278">
        <v>136048069</v>
      </c>
      <c r="E87" s="224">
        <f t="shared" si="3"/>
        <v>68024034.5</v>
      </c>
      <c r="F87" s="229">
        <v>2</v>
      </c>
      <c r="G87" s="229">
        <v>186849975</v>
      </c>
      <c r="H87" s="273">
        <f>G87/F87</f>
        <v>93424987.5</v>
      </c>
      <c r="I87" s="274">
        <f t="shared" si="2"/>
        <v>-25400953</v>
      </c>
      <c r="J87" s="225" t="s">
        <v>742</v>
      </c>
      <c r="L87" s="304"/>
      <c r="N87" s="166"/>
      <c r="O87" s="166"/>
      <c r="P87" s="166"/>
      <c r="AC87" s="26"/>
      <c r="AD87" s="26"/>
      <c r="AE87" s="489"/>
      <c r="AF87" s="26"/>
    </row>
    <row r="88" spans="1:32">
      <c r="A88" s="206">
        <v>83</v>
      </c>
      <c r="B88" s="220" t="s">
        <v>383</v>
      </c>
      <c r="C88" s="277">
        <v>4</v>
      </c>
      <c r="D88" s="277">
        <v>188629690</v>
      </c>
      <c r="E88" s="224">
        <f t="shared" si="3"/>
        <v>47157422.5</v>
      </c>
      <c r="F88" s="273">
        <f>VLOOKUP(B88,'[1]후원수당지급분포도(2022)'!$B$6:$E$125,2,FALSE)</f>
        <v>6</v>
      </c>
      <c r="G88" s="273">
        <f>VLOOKUP(B88,'[1]후원수당지급분포도(2022)'!$B$6:$E$125,3,FALSE)</f>
        <v>280908540</v>
      </c>
      <c r="H88" s="273">
        <f>VLOOKUP(B88,'[1]후원수당지급분포도(2022)'!$B$6:$E$125,4,FALSE)</f>
        <v>46818090</v>
      </c>
      <c r="I88" s="274">
        <f t="shared" si="2"/>
        <v>339332.5</v>
      </c>
      <c r="J88" s="225"/>
      <c r="L88" s="275"/>
      <c r="N88" s="166"/>
      <c r="O88" s="166"/>
      <c r="P88" s="166"/>
      <c r="AC88" s="26"/>
      <c r="AD88" s="26"/>
      <c r="AE88" s="492"/>
      <c r="AF88" s="26"/>
    </row>
    <row r="89" spans="1:32">
      <c r="A89" s="206">
        <v>84</v>
      </c>
      <c r="B89" s="220" t="s">
        <v>743</v>
      </c>
      <c r="C89" s="305">
        <v>6</v>
      </c>
      <c r="D89" s="305">
        <v>416787487</v>
      </c>
      <c r="E89" s="224">
        <f t="shared" si="3"/>
        <v>69464581.166666672</v>
      </c>
      <c r="F89" s="273">
        <v>0</v>
      </c>
      <c r="G89" s="273">
        <v>0</v>
      </c>
      <c r="H89" s="273">
        <v>0</v>
      </c>
      <c r="I89" s="274">
        <f t="shared" si="2"/>
        <v>69464581.166666672</v>
      </c>
      <c r="J89" s="306" t="s">
        <v>744</v>
      </c>
      <c r="L89" s="275"/>
      <c r="N89" s="166"/>
      <c r="O89" s="166"/>
      <c r="P89" s="166"/>
      <c r="AC89" s="26"/>
      <c r="AD89" s="26"/>
      <c r="AE89" s="506"/>
      <c r="AF89" s="26"/>
    </row>
    <row r="90" spans="1:32">
      <c r="A90" s="206">
        <v>85</v>
      </c>
      <c r="B90" s="220" t="s">
        <v>649</v>
      </c>
      <c r="C90" s="277">
        <v>7</v>
      </c>
      <c r="D90" s="277">
        <v>73645190</v>
      </c>
      <c r="E90" s="224">
        <f t="shared" si="3"/>
        <v>10520741.428571429</v>
      </c>
      <c r="F90" s="273">
        <v>0</v>
      </c>
      <c r="G90" s="273">
        <v>0</v>
      </c>
      <c r="H90" s="273">
        <v>0</v>
      </c>
      <c r="I90" s="274">
        <f t="shared" si="2"/>
        <v>10520741.428571429</v>
      </c>
      <c r="J90" s="232" t="s">
        <v>745</v>
      </c>
      <c r="L90" s="275"/>
      <c r="N90" s="166"/>
      <c r="O90" s="166"/>
      <c r="P90" s="166"/>
      <c r="AC90" s="26"/>
      <c r="AD90" s="26"/>
      <c r="AE90" s="492"/>
      <c r="AF90" s="26"/>
    </row>
    <row r="91" spans="1:32">
      <c r="A91" s="206">
        <v>86</v>
      </c>
      <c r="B91" s="220" t="s">
        <v>384</v>
      </c>
      <c r="C91" s="277">
        <v>2</v>
      </c>
      <c r="D91" s="277">
        <v>83424000</v>
      </c>
      <c r="E91" s="224">
        <f t="shared" si="3"/>
        <v>41712000</v>
      </c>
      <c r="F91" s="273">
        <f>VLOOKUP(B91,'[1]후원수당지급분포도(2022)'!$B$6:$E$125,2,FALSE)</f>
        <v>3</v>
      </c>
      <c r="G91" s="273">
        <f>VLOOKUP(B91,'[1]후원수당지급분포도(2022)'!$B$6:$E$125,3,FALSE)</f>
        <v>146740000</v>
      </c>
      <c r="H91" s="273">
        <f>VLOOKUP(B91,'[1]후원수당지급분포도(2022)'!$B$6:$E$125,4,FALSE)</f>
        <v>48913333.333333336</v>
      </c>
      <c r="I91" s="274">
        <f t="shared" si="2"/>
        <v>-7201333.3333333358</v>
      </c>
      <c r="J91" s="225"/>
      <c r="L91" s="49"/>
      <c r="N91" s="166"/>
      <c r="O91" s="166"/>
      <c r="P91" s="166"/>
      <c r="AC91" s="26"/>
      <c r="AD91" s="26"/>
      <c r="AE91" s="492"/>
      <c r="AF91" s="26"/>
    </row>
    <row r="92" spans="1:32">
      <c r="A92" s="206">
        <v>87</v>
      </c>
      <c r="B92" s="279" t="s">
        <v>655</v>
      </c>
      <c r="C92" s="278">
        <v>8</v>
      </c>
      <c r="D92" s="278">
        <v>141831458</v>
      </c>
      <c r="E92" s="224">
        <f t="shared" si="3"/>
        <v>17728932.25</v>
      </c>
      <c r="F92" s="229">
        <v>6</v>
      </c>
      <c r="G92" s="229">
        <v>86599700</v>
      </c>
      <c r="H92" s="273">
        <f>G92/F92</f>
        <v>14433283.333333334</v>
      </c>
      <c r="I92" s="274">
        <f t="shared" si="2"/>
        <v>3295648.916666666</v>
      </c>
      <c r="J92" s="225" t="s">
        <v>746</v>
      </c>
      <c r="L92" s="49"/>
      <c r="N92" s="166"/>
      <c r="O92" s="166"/>
      <c r="P92" s="166"/>
      <c r="AC92" s="26"/>
      <c r="AD92" s="26"/>
      <c r="AE92" s="489"/>
      <c r="AF92" s="26"/>
    </row>
    <row r="93" spans="1:32">
      <c r="A93" s="206">
        <v>88</v>
      </c>
      <c r="B93" s="220" t="s">
        <v>206</v>
      </c>
      <c r="C93" s="277">
        <v>4</v>
      </c>
      <c r="D93" s="277">
        <v>72845190</v>
      </c>
      <c r="E93" s="224">
        <f t="shared" si="3"/>
        <v>18211297.5</v>
      </c>
      <c r="F93" s="273">
        <f>VLOOKUP(B93,'[1]후원수당지급분포도(2022)'!$B$6:$E$125,2,FALSE)</f>
        <v>6</v>
      </c>
      <c r="G93" s="273">
        <f>VLOOKUP(B93,'[1]후원수당지급분포도(2022)'!$B$6:$E$125,3,FALSE)</f>
        <v>144916553</v>
      </c>
      <c r="H93" s="273">
        <f>VLOOKUP(B93,'[1]후원수당지급분포도(2022)'!$B$6:$E$125,4,FALSE)</f>
        <v>24152758.833333332</v>
      </c>
      <c r="I93" s="274">
        <f t="shared" si="2"/>
        <v>-5941461.3333333321</v>
      </c>
      <c r="J93" s="225"/>
      <c r="L93" s="275"/>
      <c r="N93" s="166"/>
      <c r="O93" s="166"/>
      <c r="P93" s="166"/>
      <c r="AC93" s="26"/>
      <c r="AD93" s="26"/>
      <c r="AE93" s="493"/>
      <c r="AF93" s="26"/>
    </row>
    <row r="94" spans="1:32">
      <c r="A94" s="206">
        <v>89</v>
      </c>
      <c r="B94" s="220" t="s">
        <v>341</v>
      </c>
      <c r="C94" s="277">
        <v>3</v>
      </c>
      <c r="D94" s="277">
        <v>91898480</v>
      </c>
      <c r="E94" s="224">
        <f t="shared" si="3"/>
        <v>30632826.666666668</v>
      </c>
      <c r="F94" s="273">
        <f>VLOOKUP(B94,'[1]후원수당지급분포도(2022)'!$B$6:$E$125,2,FALSE)</f>
        <v>5</v>
      </c>
      <c r="G94" s="273">
        <f>VLOOKUP(B94,'[1]후원수당지급분포도(2022)'!$B$6:$E$125,3,FALSE)</f>
        <v>71632640</v>
      </c>
      <c r="H94" s="273">
        <f>VLOOKUP(B94,'[1]후원수당지급분포도(2022)'!$B$6:$E$125,4,FALSE)</f>
        <v>14326528</v>
      </c>
      <c r="I94" s="274">
        <f t="shared" si="2"/>
        <v>16306298.666666668</v>
      </c>
      <c r="J94" s="225"/>
      <c r="L94" s="275"/>
      <c r="N94" s="166"/>
      <c r="O94" s="166"/>
      <c r="P94" s="166"/>
      <c r="AC94" s="26"/>
      <c r="AD94" s="26"/>
      <c r="AE94" s="492"/>
      <c r="AF94" s="26"/>
    </row>
    <row r="95" spans="1:32">
      <c r="A95" s="206">
        <v>90</v>
      </c>
      <c r="B95" s="279" t="s">
        <v>81</v>
      </c>
      <c r="C95" s="278">
        <v>5</v>
      </c>
      <c r="D95" s="278">
        <v>141899446</v>
      </c>
      <c r="E95" s="224">
        <f t="shared" si="3"/>
        <v>28379889.199999999</v>
      </c>
      <c r="F95" s="273">
        <f>VLOOKUP(B95,'[1]후원수당지급분포도(2022)'!$B$6:$E$125,2,FALSE)</f>
        <v>5</v>
      </c>
      <c r="G95" s="273">
        <f>VLOOKUP(B95,'[1]후원수당지급분포도(2022)'!$B$6:$E$125,3,FALSE)</f>
        <v>181245607</v>
      </c>
      <c r="H95" s="273">
        <f>VLOOKUP(B95,'[1]후원수당지급분포도(2022)'!$B$6:$E$125,4,FALSE)</f>
        <v>36249121.399999999</v>
      </c>
      <c r="I95" s="274">
        <f t="shared" si="2"/>
        <v>-7869232.1999999993</v>
      </c>
      <c r="J95" s="225"/>
      <c r="L95" s="275"/>
      <c r="N95" s="166"/>
      <c r="O95" s="166"/>
      <c r="P95" s="166"/>
      <c r="AC95" s="26"/>
      <c r="AD95" s="26"/>
      <c r="AE95" s="489"/>
      <c r="AF95" s="26"/>
    </row>
    <row r="96" spans="1:32">
      <c r="A96" s="206">
        <v>91</v>
      </c>
      <c r="B96" s="279" t="s">
        <v>662</v>
      </c>
      <c r="C96" s="278">
        <v>5</v>
      </c>
      <c r="D96" s="278">
        <v>83069584</v>
      </c>
      <c r="E96" s="224">
        <f t="shared" si="3"/>
        <v>16613916.800000001</v>
      </c>
      <c r="F96" s="229">
        <v>3</v>
      </c>
      <c r="G96" s="229">
        <v>145068415</v>
      </c>
      <c r="H96" s="273">
        <f>G96/F96</f>
        <v>48356138.333333336</v>
      </c>
      <c r="I96" s="274">
        <f t="shared" si="2"/>
        <v>-31742221.533333335</v>
      </c>
      <c r="J96" s="225" t="s">
        <v>747</v>
      </c>
      <c r="L96" s="275"/>
      <c r="N96" s="166"/>
      <c r="O96" s="166"/>
      <c r="P96" s="166"/>
      <c r="AC96" s="26"/>
      <c r="AD96" s="26"/>
      <c r="AE96" s="489"/>
      <c r="AF96" s="26"/>
    </row>
    <row r="97" spans="1:32">
      <c r="A97" s="206">
        <v>92</v>
      </c>
      <c r="B97" s="220" t="s">
        <v>331</v>
      </c>
      <c r="C97" s="277">
        <v>4</v>
      </c>
      <c r="D97" s="277">
        <v>106265158</v>
      </c>
      <c r="E97" s="224">
        <f t="shared" si="3"/>
        <v>26566289.5</v>
      </c>
      <c r="F97" s="273">
        <f>VLOOKUP(B97,'[1]후원수당지급분포도(2022)'!$B$6:$E$125,2,FALSE)</f>
        <v>6</v>
      </c>
      <c r="G97" s="273">
        <f>VLOOKUP(B97,'[1]후원수당지급분포도(2022)'!$B$6:$E$125,3,FALSE)</f>
        <v>147644137</v>
      </c>
      <c r="H97" s="273">
        <f>VLOOKUP(B97,'[1]후원수당지급분포도(2022)'!$B$6:$E$125,4,FALSE)</f>
        <v>24607356.166666668</v>
      </c>
      <c r="I97" s="274">
        <f t="shared" si="2"/>
        <v>1958933.3333333321</v>
      </c>
      <c r="J97" s="225"/>
      <c r="L97" s="275"/>
      <c r="N97" s="166"/>
      <c r="O97" s="166"/>
      <c r="P97" s="166"/>
      <c r="AC97" s="26"/>
      <c r="AD97" s="26"/>
      <c r="AE97" s="493"/>
      <c r="AF97" s="26"/>
    </row>
    <row r="98" spans="1:32">
      <c r="A98" s="206">
        <v>93</v>
      </c>
      <c r="B98" s="220" t="s">
        <v>211</v>
      </c>
      <c r="C98" s="277">
        <v>3</v>
      </c>
      <c r="D98" s="277">
        <v>33435453</v>
      </c>
      <c r="E98" s="224">
        <f t="shared" si="3"/>
        <v>11145151</v>
      </c>
      <c r="F98" s="273">
        <f>VLOOKUP(B98,'[1]후원수당지급분포도(2022)'!$B$6:$E$125,2,FALSE)</f>
        <v>14</v>
      </c>
      <c r="G98" s="273">
        <f>VLOOKUP(B98,'[1]후원수당지급분포도(2022)'!$B$6:$E$125,3,FALSE)</f>
        <v>30200594</v>
      </c>
      <c r="H98" s="273">
        <f>VLOOKUP(B98,'[1]후원수당지급분포도(2022)'!$B$6:$E$125,4,FALSE)</f>
        <v>2157185.2857142859</v>
      </c>
      <c r="I98" s="274">
        <f t="shared" si="2"/>
        <v>8987965.7142857146</v>
      </c>
      <c r="J98" s="225"/>
      <c r="L98" s="275"/>
      <c r="N98" s="166"/>
      <c r="O98" s="166"/>
      <c r="P98" s="166"/>
      <c r="AC98" s="26"/>
      <c r="AD98" s="26"/>
      <c r="AE98" s="493"/>
      <c r="AF98" s="26"/>
    </row>
    <row r="99" spans="1:32">
      <c r="A99" s="206">
        <v>94</v>
      </c>
      <c r="B99" s="220" t="s">
        <v>387</v>
      </c>
      <c r="C99" s="277">
        <v>8</v>
      </c>
      <c r="D99" s="277">
        <v>86682973</v>
      </c>
      <c r="E99" s="224">
        <f t="shared" si="3"/>
        <v>10835371.625</v>
      </c>
      <c r="F99" s="273">
        <f>VLOOKUP(B99,'[1]후원수당지급분포도(2022)'!$B$6:$E$125,2,FALSE)</f>
        <v>6</v>
      </c>
      <c r="G99" s="273">
        <f>VLOOKUP(B99,'[1]후원수당지급분포도(2022)'!$B$6:$E$125,3,FALSE)</f>
        <v>64104056</v>
      </c>
      <c r="H99" s="273">
        <f>VLOOKUP(B99,'[1]후원수당지급분포도(2022)'!$B$6:$E$125,4,FALSE)</f>
        <v>10684009.333333334</v>
      </c>
      <c r="I99" s="274">
        <f t="shared" si="2"/>
        <v>151362.29166666605</v>
      </c>
      <c r="J99" s="232"/>
      <c r="L99" s="275"/>
      <c r="N99" s="166"/>
      <c r="O99" s="166"/>
      <c r="P99" s="166"/>
      <c r="AC99" s="26"/>
      <c r="AD99" s="26"/>
      <c r="AE99" s="492"/>
      <c r="AF99" s="26"/>
    </row>
    <row r="100" spans="1:32">
      <c r="A100" s="206">
        <v>95</v>
      </c>
      <c r="B100" s="220" t="s">
        <v>214</v>
      </c>
      <c r="C100" s="277">
        <v>1</v>
      </c>
      <c r="D100" s="277">
        <v>18109285</v>
      </c>
      <c r="E100" s="224">
        <f t="shared" si="3"/>
        <v>18109285</v>
      </c>
      <c r="F100" s="273">
        <f>VLOOKUP(B100,'[1]후원수당지급분포도(2022)'!$B$6:$E$125,2,FALSE)</f>
        <v>1</v>
      </c>
      <c r="G100" s="273">
        <f>VLOOKUP(B100,'[1]후원수당지급분포도(2022)'!$B$6:$E$125,3,FALSE)</f>
        <v>14119600</v>
      </c>
      <c r="H100" s="273">
        <f>VLOOKUP(B100,'[1]후원수당지급분포도(2022)'!$B$6:$E$125,4,FALSE)</f>
        <v>14119600</v>
      </c>
      <c r="I100" s="274">
        <f t="shared" si="2"/>
        <v>3989685</v>
      </c>
      <c r="J100" s="225"/>
      <c r="L100" s="275"/>
      <c r="N100" s="166"/>
      <c r="O100" s="166"/>
      <c r="P100" s="166"/>
      <c r="AC100" s="26"/>
      <c r="AD100" s="26"/>
      <c r="AE100" s="492"/>
      <c r="AF100" s="26"/>
    </row>
    <row r="101" spans="1:32">
      <c r="A101" s="206">
        <v>96</v>
      </c>
      <c r="B101" s="279" t="s">
        <v>78</v>
      </c>
      <c r="C101" s="278">
        <v>6</v>
      </c>
      <c r="D101" s="278">
        <v>48356310</v>
      </c>
      <c r="E101" s="224">
        <f t="shared" si="3"/>
        <v>8059385</v>
      </c>
      <c r="F101" s="273">
        <f>VLOOKUP(B101,'[1]후원수당지급분포도(2022)'!$B$6:$E$125,2,FALSE)</f>
        <v>18</v>
      </c>
      <c r="G101" s="273">
        <f>VLOOKUP(B101,'[1]후원수당지급분포도(2022)'!$B$6:$E$125,3,FALSE)</f>
        <v>383309420</v>
      </c>
      <c r="H101" s="273">
        <f>VLOOKUP(B101,'[1]후원수당지급분포도(2022)'!$B$6:$E$125,4,FALSE)</f>
        <v>21294967.777777776</v>
      </c>
      <c r="I101" s="274">
        <f t="shared" si="2"/>
        <v>-13235582.777777776</v>
      </c>
      <c r="J101" s="225"/>
      <c r="L101" s="275"/>
      <c r="N101" s="166"/>
      <c r="O101" s="166"/>
      <c r="P101" s="166"/>
      <c r="AC101" s="26"/>
      <c r="AD101" s="26"/>
      <c r="AE101" s="489"/>
      <c r="AF101" s="26"/>
    </row>
    <row r="102" spans="1:32">
      <c r="A102" s="206">
        <v>97</v>
      </c>
      <c r="B102" s="220" t="s">
        <v>210</v>
      </c>
      <c r="C102" s="307">
        <v>2</v>
      </c>
      <c r="D102" s="272">
        <v>32827490</v>
      </c>
      <c r="E102" s="224">
        <f t="shared" si="3"/>
        <v>16413745</v>
      </c>
      <c r="F102" s="273">
        <f>VLOOKUP(B102,'[1]후원수당지급분포도(2022)'!$B$6:$E$125,2,FALSE)</f>
        <v>2</v>
      </c>
      <c r="G102" s="273">
        <f>VLOOKUP(B102,'[1]후원수당지급분포도(2022)'!$B$6:$E$125,3,FALSE)</f>
        <v>95194650</v>
      </c>
      <c r="H102" s="273">
        <f>VLOOKUP(B102,'[1]후원수당지급분포도(2022)'!$B$6:$E$125,4,FALSE)</f>
        <v>47597325</v>
      </c>
      <c r="I102" s="274">
        <f t="shared" si="2"/>
        <v>-31183580</v>
      </c>
      <c r="J102" s="225"/>
      <c r="L102" s="49"/>
      <c r="N102" s="166"/>
      <c r="O102" s="166"/>
      <c r="P102" s="166"/>
      <c r="AC102" s="26"/>
      <c r="AD102" s="26"/>
      <c r="AE102" s="490"/>
      <c r="AF102" s="26"/>
    </row>
    <row r="103" spans="1:32">
      <c r="A103" s="206">
        <v>98</v>
      </c>
      <c r="B103" s="220" t="s">
        <v>215</v>
      </c>
      <c r="C103" s="277">
        <v>3</v>
      </c>
      <c r="D103" s="277">
        <v>27038399</v>
      </c>
      <c r="E103" s="224">
        <f t="shared" si="3"/>
        <v>9012799.666666666</v>
      </c>
      <c r="F103" s="273">
        <f>VLOOKUP(B103,'[1]후원수당지급분포도(2022)'!$B$6:$E$125,2,FALSE)</f>
        <v>2</v>
      </c>
      <c r="G103" s="273">
        <f>VLOOKUP(B103,'[1]후원수당지급분포도(2022)'!$B$6:$E$125,3,FALSE)</f>
        <v>50873180</v>
      </c>
      <c r="H103" s="273">
        <f>VLOOKUP(B103,'[1]후원수당지급분포도(2022)'!$B$6:$E$125,4,FALSE)</f>
        <v>25436590</v>
      </c>
      <c r="I103" s="274">
        <f t="shared" si="2"/>
        <v>-16423790.333333334</v>
      </c>
      <c r="J103" s="225"/>
      <c r="L103" s="275"/>
      <c r="N103" s="166"/>
      <c r="O103" s="166"/>
      <c r="P103" s="166"/>
      <c r="AC103" s="26"/>
      <c r="AD103" s="26"/>
      <c r="AE103" s="492"/>
      <c r="AF103" s="26"/>
    </row>
    <row r="104" spans="1:32">
      <c r="A104" s="206">
        <v>99</v>
      </c>
      <c r="B104" s="220" t="s">
        <v>677</v>
      </c>
      <c r="C104" s="277">
        <v>2</v>
      </c>
      <c r="D104" s="277">
        <v>15972500</v>
      </c>
      <c r="E104" s="224">
        <f t="shared" si="3"/>
        <v>7986250</v>
      </c>
      <c r="F104" s="292">
        <v>3</v>
      </c>
      <c r="G104" s="292">
        <v>24931662</v>
      </c>
      <c r="H104" s="273">
        <f>G104/F104</f>
        <v>8310554</v>
      </c>
      <c r="I104" s="274">
        <f t="shared" si="2"/>
        <v>-324304</v>
      </c>
      <c r="J104" s="225" t="s">
        <v>748</v>
      </c>
      <c r="L104" s="49"/>
      <c r="N104" s="166"/>
      <c r="O104" s="166"/>
      <c r="P104" s="166"/>
      <c r="AC104" s="26"/>
      <c r="AD104" s="26"/>
      <c r="AE104" s="492"/>
      <c r="AF104" s="26"/>
    </row>
    <row r="105" spans="1:32">
      <c r="A105" s="206">
        <v>100</v>
      </c>
      <c r="B105" s="220" t="s">
        <v>75</v>
      </c>
      <c r="C105" s="277">
        <v>0</v>
      </c>
      <c r="D105" s="277">
        <v>0</v>
      </c>
      <c r="E105" s="224">
        <v>0</v>
      </c>
      <c r="F105" s="273">
        <f>VLOOKUP(B105,'[1]후원수당지급분포도(2022)'!$B$6:$E$125,2,FALSE)</f>
        <v>0</v>
      </c>
      <c r="G105" s="273">
        <f>VLOOKUP(B105,'[1]후원수당지급분포도(2022)'!$B$6:$E$125,3,FALSE)</f>
        <v>0</v>
      </c>
      <c r="H105" s="273">
        <f>VLOOKUP(B105,'[1]후원수당지급분포도(2022)'!$B$6:$E$125,4,FALSE)</f>
        <v>0</v>
      </c>
      <c r="I105" s="274">
        <f t="shared" si="2"/>
        <v>0</v>
      </c>
      <c r="J105" s="232"/>
      <c r="L105" s="275"/>
      <c r="N105" s="166"/>
      <c r="O105" s="166"/>
      <c r="P105" s="166"/>
      <c r="AC105" s="26"/>
      <c r="AD105" s="26"/>
      <c r="AE105" s="492"/>
      <c r="AF105" s="26"/>
    </row>
    <row r="106" spans="1:32">
      <c r="A106" s="206">
        <v>101</v>
      </c>
      <c r="B106" s="220" t="s">
        <v>213</v>
      </c>
      <c r="C106" s="277">
        <v>1</v>
      </c>
      <c r="D106" s="277">
        <v>37882380</v>
      </c>
      <c r="E106" s="224">
        <f t="shared" si="3"/>
        <v>37882380</v>
      </c>
      <c r="F106" s="273">
        <f>VLOOKUP(B106,'[1]후원수당지급분포도(2022)'!$B$6:$E$125,2,FALSE)</f>
        <v>1</v>
      </c>
      <c r="G106" s="273">
        <f>VLOOKUP(B106,'[1]후원수당지급분포도(2022)'!$B$6:$E$125,3,FALSE)</f>
        <v>31460000</v>
      </c>
      <c r="H106" s="273">
        <f>VLOOKUP(B106,'[1]후원수당지급분포도(2022)'!$B$6:$E$125,4,FALSE)</f>
        <v>31460000</v>
      </c>
      <c r="I106" s="274">
        <f t="shared" si="2"/>
        <v>6422380</v>
      </c>
      <c r="J106" s="225"/>
      <c r="L106" s="49"/>
      <c r="N106" s="166"/>
      <c r="O106" s="166"/>
      <c r="P106" s="166"/>
      <c r="AC106" s="26"/>
      <c r="AD106" s="26"/>
      <c r="AE106" s="492"/>
      <c r="AF106" s="26"/>
    </row>
    <row r="107" spans="1:32">
      <c r="A107" s="206">
        <v>102</v>
      </c>
      <c r="B107" s="220" t="s">
        <v>749</v>
      </c>
      <c r="C107" s="308">
        <v>1</v>
      </c>
      <c r="D107" s="309">
        <v>18905140</v>
      </c>
      <c r="E107" s="224">
        <f t="shared" si="3"/>
        <v>18905140</v>
      </c>
      <c r="F107" s="273">
        <v>0</v>
      </c>
      <c r="G107" s="273">
        <v>0</v>
      </c>
      <c r="H107" s="273">
        <v>0</v>
      </c>
      <c r="I107" s="274">
        <f t="shared" si="2"/>
        <v>18905140</v>
      </c>
      <c r="J107" s="310" t="s">
        <v>750</v>
      </c>
      <c r="L107" s="49"/>
      <c r="N107" s="166"/>
      <c r="O107" s="166"/>
      <c r="P107" s="166"/>
      <c r="AC107" s="26"/>
      <c r="AD107" s="26"/>
      <c r="AE107" s="507"/>
      <c r="AF107" s="26"/>
    </row>
    <row r="108" spans="1:32">
      <c r="A108" s="206">
        <v>103</v>
      </c>
      <c r="B108" s="279" t="s">
        <v>87</v>
      </c>
      <c r="C108" s="278">
        <v>0</v>
      </c>
      <c r="D108" s="278">
        <v>0</v>
      </c>
      <c r="E108" s="224">
        <v>0</v>
      </c>
      <c r="F108" s="273">
        <f>VLOOKUP(B108,'[1]후원수당지급분포도(2022)'!$B$6:$E$125,2,FALSE)</f>
        <v>0</v>
      </c>
      <c r="G108" s="273">
        <f>VLOOKUP(B108,'[1]후원수당지급분포도(2022)'!$B$6:$E$125,3,FALSE)</f>
        <v>0</v>
      </c>
      <c r="H108" s="273">
        <f>VLOOKUP(B108,'[1]후원수당지급분포도(2022)'!$B$6:$E$125,4,FALSE)</f>
        <v>0</v>
      </c>
      <c r="I108" s="274">
        <f t="shared" si="2"/>
        <v>0</v>
      </c>
      <c r="J108" s="233"/>
      <c r="L108" s="275"/>
      <c r="N108" s="166"/>
      <c r="O108" s="166"/>
      <c r="P108" s="166"/>
      <c r="AC108" s="26"/>
      <c r="AD108" s="26"/>
      <c r="AE108" s="489"/>
      <c r="AF108" s="26"/>
    </row>
    <row r="109" spans="1:32">
      <c r="A109" s="206">
        <v>104</v>
      </c>
      <c r="B109" s="279" t="s">
        <v>90</v>
      </c>
      <c r="C109" s="278">
        <v>1</v>
      </c>
      <c r="D109" s="278">
        <v>4179500</v>
      </c>
      <c r="E109" s="224">
        <f t="shared" si="3"/>
        <v>4179500</v>
      </c>
      <c r="F109" s="273">
        <f>VLOOKUP(B109,'[1]후원수당지급분포도(2022)'!$B$6:$E$125,2,FALSE)</f>
        <v>4</v>
      </c>
      <c r="G109" s="273">
        <f>VLOOKUP(B109,'[1]후원수당지급분포도(2022)'!$B$6:$E$125,3,FALSE)</f>
        <v>101444980</v>
      </c>
      <c r="H109" s="273">
        <f>VLOOKUP(B109,'[1]후원수당지급분포도(2022)'!$B$6:$E$125,4,FALSE)</f>
        <v>25361245</v>
      </c>
      <c r="I109" s="274">
        <f t="shared" si="2"/>
        <v>-21181745</v>
      </c>
      <c r="J109" s="225"/>
      <c r="L109" s="275"/>
      <c r="N109" s="166"/>
      <c r="O109" s="166"/>
      <c r="P109" s="166"/>
      <c r="AC109" s="26"/>
      <c r="AD109" s="26"/>
      <c r="AE109" s="489"/>
      <c r="AF109" s="26"/>
    </row>
    <row r="110" spans="1:32">
      <c r="A110" s="206">
        <v>105</v>
      </c>
      <c r="B110" s="220" t="s">
        <v>751</v>
      </c>
      <c r="C110" s="277">
        <v>1</v>
      </c>
      <c r="D110" s="277">
        <v>5635990</v>
      </c>
      <c r="E110" s="224">
        <f t="shared" si="3"/>
        <v>5635990</v>
      </c>
      <c r="F110" s="273">
        <f>VLOOKUP(B110,'[1]후원수당지급분포도(2022)'!$B$6:$E$125,2,FALSE)</f>
        <v>1</v>
      </c>
      <c r="G110" s="273">
        <f>VLOOKUP(B110,'[1]후원수당지급분포도(2022)'!$B$6:$E$125,3,FALSE)</f>
        <v>5391060</v>
      </c>
      <c r="H110" s="273">
        <f>VLOOKUP(B110,'[1]후원수당지급분포도(2022)'!$B$6:$E$125,4,FALSE)</f>
        <v>5391060</v>
      </c>
      <c r="I110" s="274">
        <f t="shared" si="2"/>
        <v>244930</v>
      </c>
      <c r="J110" s="232"/>
      <c r="L110" s="275"/>
      <c r="N110" s="166"/>
      <c r="O110" s="166"/>
      <c r="P110" s="166"/>
      <c r="AC110" s="26"/>
      <c r="AD110" s="26"/>
      <c r="AE110" s="492"/>
      <c r="AF110" s="26"/>
    </row>
    <row r="111" spans="1:32">
      <c r="A111" s="206">
        <v>106</v>
      </c>
      <c r="B111" s="220" t="s">
        <v>389</v>
      </c>
      <c r="C111" s="277">
        <v>1</v>
      </c>
      <c r="D111" s="277">
        <v>914365</v>
      </c>
      <c r="E111" s="224">
        <f t="shared" si="3"/>
        <v>914365</v>
      </c>
      <c r="F111" s="273">
        <f>VLOOKUP(B111,'[1]후원수당지급분포도(2022)'!$B$6:$E$125,2,FALSE)</f>
        <v>1</v>
      </c>
      <c r="G111" s="273">
        <f>VLOOKUP(B111,'[1]후원수당지급분포도(2022)'!$B$6:$E$125,3,FALSE)</f>
        <v>2416100</v>
      </c>
      <c r="H111" s="273">
        <f>VLOOKUP(B111,'[1]후원수당지급분포도(2022)'!$B$6:$E$125,4,FALSE)</f>
        <v>2416100</v>
      </c>
      <c r="I111" s="274">
        <f t="shared" si="2"/>
        <v>-1501735</v>
      </c>
      <c r="J111" s="232"/>
      <c r="L111" s="275"/>
      <c r="N111" s="166"/>
      <c r="O111" s="166"/>
      <c r="P111" s="166"/>
      <c r="AC111" s="26"/>
      <c r="AD111" s="26"/>
      <c r="AE111" s="492"/>
      <c r="AF111" s="26"/>
    </row>
    <row r="112" spans="1:32">
      <c r="A112" s="206">
        <v>107</v>
      </c>
      <c r="B112" s="279" t="s">
        <v>95</v>
      </c>
      <c r="C112" s="278">
        <v>3</v>
      </c>
      <c r="D112" s="278">
        <v>6747791</v>
      </c>
      <c r="E112" s="224">
        <f t="shared" si="3"/>
        <v>2249263.6666666665</v>
      </c>
      <c r="F112" s="273">
        <f>VLOOKUP(B112,'[1]후원수당지급분포도(2022)'!$B$6:$E$125,2,FALSE)</f>
        <v>1</v>
      </c>
      <c r="G112" s="273">
        <f>VLOOKUP(B112,'[1]후원수당지급분포도(2022)'!$B$6:$E$125,3,FALSE)</f>
        <v>1869842</v>
      </c>
      <c r="H112" s="273">
        <f>VLOOKUP(B112,'[1]후원수당지급분포도(2022)'!$B$6:$E$125,4,FALSE)</f>
        <v>1869842</v>
      </c>
      <c r="I112" s="274">
        <f t="shared" si="2"/>
        <v>379421.66666666651</v>
      </c>
      <c r="J112" s="232"/>
      <c r="L112" s="304"/>
      <c r="N112" s="166"/>
      <c r="O112" s="166"/>
      <c r="P112" s="166"/>
      <c r="AC112" s="26"/>
      <c r="AD112" s="26"/>
      <c r="AE112" s="489"/>
      <c r="AF112" s="26"/>
    </row>
    <row r="113" spans="1:32">
      <c r="A113" s="206">
        <v>108</v>
      </c>
      <c r="B113" s="220" t="s">
        <v>752</v>
      </c>
      <c r="C113" s="277">
        <v>0</v>
      </c>
      <c r="D113" s="245">
        <v>0</v>
      </c>
      <c r="E113" s="224">
        <v>0</v>
      </c>
      <c r="F113" s="273">
        <v>0</v>
      </c>
      <c r="G113" s="273">
        <v>0</v>
      </c>
      <c r="H113" s="273">
        <v>0</v>
      </c>
      <c r="I113" s="274">
        <f t="shared" si="2"/>
        <v>0</v>
      </c>
      <c r="J113" s="291" t="s">
        <v>753</v>
      </c>
      <c r="L113" s="275"/>
      <c r="N113" s="166"/>
      <c r="O113" s="166"/>
      <c r="P113" s="166"/>
      <c r="AC113" s="26"/>
      <c r="AD113" s="26"/>
      <c r="AE113" s="492"/>
      <c r="AF113" s="26"/>
    </row>
    <row r="114" spans="1:32">
      <c r="A114" s="206">
        <v>109</v>
      </c>
      <c r="B114" s="220" t="s">
        <v>754</v>
      </c>
      <c r="C114" s="277">
        <v>0</v>
      </c>
      <c r="D114" s="277">
        <v>0</v>
      </c>
      <c r="E114" s="224">
        <v>0</v>
      </c>
      <c r="F114" s="273">
        <v>0</v>
      </c>
      <c r="G114" s="273">
        <v>0</v>
      </c>
      <c r="H114" s="273">
        <v>0</v>
      </c>
      <c r="I114" s="274">
        <f t="shared" si="2"/>
        <v>0</v>
      </c>
      <c r="J114" s="291" t="s">
        <v>755</v>
      </c>
      <c r="L114" s="275"/>
      <c r="N114" s="166"/>
      <c r="O114" s="166"/>
      <c r="P114" s="166"/>
      <c r="AC114" s="26"/>
      <c r="AD114" s="26"/>
      <c r="AE114" s="492"/>
      <c r="AF114" s="26"/>
    </row>
    <row r="115" spans="1:32">
      <c r="A115" s="206">
        <v>110</v>
      </c>
      <c r="B115" s="279" t="s">
        <v>756</v>
      </c>
      <c r="C115" s="278">
        <v>0</v>
      </c>
      <c r="D115" s="278">
        <v>0</v>
      </c>
      <c r="E115" s="224">
        <v>0</v>
      </c>
      <c r="F115" s="273">
        <f>VLOOKUP(B115,'[1]후원수당지급분포도(2022)'!$B$6:$E$125,2,FALSE)</f>
        <v>2</v>
      </c>
      <c r="G115" s="273">
        <f>VLOOKUP(B115,'[1]후원수당지급분포도(2022)'!$B$6:$E$125,3,FALSE)</f>
        <v>24488188</v>
      </c>
      <c r="H115" s="273">
        <f>VLOOKUP(B115,'[1]후원수당지급분포도(2022)'!$B$6:$E$125,4,FALSE)</f>
        <v>12244094</v>
      </c>
      <c r="I115" s="274">
        <f t="shared" si="2"/>
        <v>-12244094</v>
      </c>
      <c r="J115" s="311"/>
      <c r="L115" s="275"/>
      <c r="N115" s="166"/>
      <c r="O115" s="166"/>
      <c r="P115" s="166"/>
      <c r="AC115" s="26"/>
      <c r="AD115" s="26"/>
      <c r="AE115" s="489"/>
      <c r="AF115" s="26"/>
    </row>
    <row r="116" spans="1:32">
      <c r="A116" s="206">
        <v>111</v>
      </c>
      <c r="B116" s="220" t="s">
        <v>757</v>
      </c>
      <c r="C116" s="312">
        <v>1</v>
      </c>
      <c r="D116" s="312">
        <v>264473</v>
      </c>
      <c r="E116" s="224">
        <f t="shared" si="3"/>
        <v>264473</v>
      </c>
      <c r="F116" s="273">
        <v>0</v>
      </c>
      <c r="G116" s="273">
        <v>0</v>
      </c>
      <c r="H116" s="273">
        <v>0</v>
      </c>
      <c r="I116" s="274">
        <f t="shared" si="2"/>
        <v>264473</v>
      </c>
      <c r="J116" s="311" t="s">
        <v>758</v>
      </c>
      <c r="L116" s="49"/>
      <c r="N116" s="166"/>
      <c r="O116" s="166"/>
      <c r="P116" s="166"/>
      <c r="AC116" s="26"/>
      <c r="AD116" s="26"/>
      <c r="AE116" s="508"/>
      <c r="AF116" s="26"/>
    </row>
    <row r="117" spans="1:32">
      <c r="A117" s="245">
        <v>112</v>
      </c>
      <c r="B117" s="220" t="s">
        <v>759</v>
      </c>
      <c r="C117" s="277">
        <v>0</v>
      </c>
      <c r="D117" s="277">
        <v>0</v>
      </c>
      <c r="E117" s="224">
        <v>0</v>
      </c>
      <c r="F117" s="273">
        <f>VLOOKUP(B117,'[1]후원수당지급분포도(2022)'!$B$6:$E$125,2,FALSE)</f>
        <v>0</v>
      </c>
      <c r="G117" s="273">
        <f>VLOOKUP(B117,'[1]후원수당지급분포도(2022)'!$B$6:$E$125,3,FALSE)</f>
        <v>0</v>
      </c>
      <c r="H117" s="273">
        <f>VLOOKUP(B117,'[1]후원수당지급분포도(2022)'!$B$6:$E$125,4,FALSE)</f>
        <v>0</v>
      </c>
      <c r="I117" s="274">
        <f t="shared" si="2"/>
        <v>0</v>
      </c>
      <c r="J117" s="287"/>
      <c r="L117" s="49"/>
      <c r="N117" s="166"/>
      <c r="O117" s="166"/>
      <c r="P117" s="166"/>
      <c r="AC117" s="26"/>
      <c r="AD117" s="26"/>
      <c r="AE117" s="492"/>
      <c r="AF117" s="26"/>
    </row>
    <row r="118" spans="1:32">
      <c r="A118" s="245">
        <v>113</v>
      </c>
      <c r="B118" s="216" t="s">
        <v>12</v>
      </c>
      <c r="C118" s="313" t="s">
        <v>148</v>
      </c>
      <c r="D118" s="313" t="s">
        <v>148</v>
      </c>
      <c r="E118" s="313"/>
      <c r="F118" s="273">
        <f>VLOOKUP(B118,'[1]후원수당지급분포도(2022)'!$B$6:$E$125,2,FALSE)</f>
        <v>103</v>
      </c>
      <c r="G118" s="273">
        <f>VLOOKUP(B118,'[1]후원수당지급분포도(2022)'!$B$6:$E$125,3,FALSE)</f>
        <v>7345650550</v>
      </c>
      <c r="H118" s="273">
        <f>VLOOKUP(B118,'[1]후원수당지급분포도(2022)'!$B$6:$E$125,4,FALSE)</f>
        <v>71316995.631067961</v>
      </c>
      <c r="I118" s="274">
        <f t="shared" si="2"/>
        <v>-71316995.631067961</v>
      </c>
      <c r="J118" s="287" t="s">
        <v>760</v>
      </c>
      <c r="L118" s="49"/>
      <c r="N118" s="166"/>
      <c r="O118" s="166"/>
      <c r="P118" s="166"/>
      <c r="AC118" s="26"/>
      <c r="AD118" s="26"/>
      <c r="AE118" s="26"/>
      <c r="AF118" s="26"/>
    </row>
    <row r="119" spans="1:32">
      <c r="A119" s="245">
        <v>114</v>
      </c>
      <c r="B119" s="220" t="s">
        <v>200</v>
      </c>
      <c r="C119" s="313" t="s">
        <v>148</v>
      </c>
      <c r="D119" s="313" t="s">
        <v>148</v>
      </c>
      <c r="E119" s="313"/>
      <c r="F119" s="273">
        <f>VLOOKUP(B119,'[1]후원수당지급분포도(2022)'!$B$6:$E$125,2,FALSE)</f>
        <v>22</v>
      </c>
      <c r="G119" s="273">
        <f>VLOOKUP(B119,'[1]후원수당지급분포도(2022)'!$B$6:$E$125,3,FALSE)</f>
        <v>1174193991</v>
      </c>
      <c r="H119" s="273">
        <f>VLOOKUP(B119,'[1]후원수당지급분포도(2022)'!$B$6:$E$125,4,FALSE)</f>
        <v>53372454.136363633</v>
      </c>
      <c r="I119" s="289">
        <f t="shared" si="2"/>
        <v>-53372454.136363633</v>
      </c>
      <c r="J119" s="287" t="s">
        <v>760</v>
      </c>
      <c r="L119" s="49"/>
      <c r="N119" s="166"/>
      <c r="O119" s="166"/>
      <c r="P119" s="166"/>
    </row>
    <row r="120" spans="1:32">
      <c r="A120" s="245">
        <v>115</v>
      </c>
      <c r="B120" s="220" t="s">
        <v>199</v>
      </c>
      <c r="C120" s="313" t="s">
        <v>148</v>
      </c>
      <c r="D120" s="313" t="s">
        <v>148</v>
      </c>
      <c r="E120" s="313"/>
      <c r="F120" s="273">
        <f>VLOOKUP(B120,'[1]후원수당지급분포도(2022)'!$B$6:$E$125,2,FALSE)</f>
        <v>11</v>
      </c>
      <c r="G120" s="273">
        <f>VLOOKUP(B120,'[1]후원수당지급분포도(2022)'!$B$6:$E$125,3,FALSE)</f>
        <v>481310729</v>
      </c>
      <c r="H120" s="273">
        <f>VLOOKUP(B120,'[1]후원수당지급분포도(2022)'!$B$6:$E$125,4,FALSE)</f>
        <v>43755520.81818182</v>
      </c>
      <c r="I120" s="274">
        <f t="shared" si="2"/>
        <v>-43755520.81818182</v>
      </c>
      <c r="J120" s="287" t="s">
        <v>760</v>
      </c>
      <c r="L120" s="275"/>
      <c r="N120" s="166"/>
      <c r="O120" s="166"/>
      <c r="P120" s="166"/>
    </row>
    <row r="121" spans="1:32">
      <c r="A121" s="245">
        <v>116</v>
      </c>
      <c r="B121" s="220" t="s">
        <v>205</v>
      </c>
      <c r="C121" s="313" t="s">
        <v>148</v>
      </c>
      <c r="D121" s="313" t="s">
        <v>148</v>
      </c>
      <c r="E121" s="313"/>
      <c r="F121" s="273">
        <f>VLOOKUP(B121,'[1]후원수당지급분포도(2022)'!$B$6:$E$125,2,FALSE)</f>
        <v>7</v>
      </c>
      <c r="G121" s="273">
        <f>VLOOKUP(B121,'[1]후원수당지급분포도(2022)'!$B$6:$E$125,3,FALSE)</f>
        <v>722646942</v>
      </c>
      <c r="H121" s="273">
        <f>VLOOKUP(B121,'[1]후원수당지급분포도(2022)'!$B$6:$E$125,4,FALSE)</f>
        <v>103235277.42857143</v>
      </c>
      <c r="I121" s="274">
        <f t="shared" si="2"/>
        <v>-103235277.42857143</v>
      </c>
      <c r="J121" s="287" t="s">
        <v>761</v>
      </c>
      <c r="L121" s="275"/>
      <c r="N121" s="166"/>
      <c r="O121" s="166"/>
      <c r="P121" s="166"/>
    </row>
    <row r="122" spans="1:32">
      <c r="A122" s="245">
        <v>117</v>
      </c>
      <c r="B122" s="220" t="s">
        <v>202</v>
      </c>
      <c r="C122" s="313" t="s">
        <v>148</v>
      </c>
      <c r="D122" s="313" t="s">
        <v>148</v>
      </c>
      <c r="E122" s="313"/>
      <c r="F122" s="273">
        <f>VLOOKUP(B122,'[1]후원수당지급분포도(2022)'!$B$6:$E$125,2,FALSE)</f>
        <v>7</v>
      </c>
      <c r="G122" s="273">
        <f>VLOOKUP(B122,'[1]후원수당지급분포도(2022)'!$B$6:$E$125,3,FALSE)</f>
        <v>417274313</v>
      </c>
      <c r="H122" s="273">
        <f>VLOOKUP(B122,'[1]후원수당지급분포도(2022)'!$B$6:$E$125,4,FALSE)</f>
        <v>59610616.142857142</v>
      </c>
      <c r="I122" s="274">
        <f t="shared" si="2"/>
        <v>-59610616.142857142</v>
      </c>
      <c r="J122" s="287" t="s">
        <v>761</v>
      </c>
      <c r="L122" s="275"/>
      <c r="N122" s="166"/>
      <c r="O122" s="166"/>
      <c r="P122" s="166"/>
    </row>
    <row r="123" spans="1:32">
      <c r="A123" s="245">
        <v>118</v>
      </c>
      <c r="B123" s="220" t="s">
        <v>207</v>
      </c>
      <c r="C123" s="313" t="s">
        <v>148</v>
      </c>
      <c r="D123" s="313" t="s">
        <v>148</v>
      </c>
      <c r="E123" s="313"/>
      <c r="F123" s="273">
        <f>VLOOKUP(B123,'[1]후원수당지급분포도(2022)'!$B$6:$E$125,2,FALSE)</f>
        <v>6</v>
      </c>
      <c r="G123" s="273">
        <f>VLOOKUP(B123,'[1]후원수당지급분포도(2022)'!$B$6:$E$125,3,FALSE)</f>
        <v>251990122</v>
      </c>
      <c r="H123" s="273">
        <f>VLOOKUP(B123,'[1]후원수당지급분포도(2022)'!$B$6:$E$125,4,FALSE)</f>
        <v>41998353.666666664</v>
      </c>
      <c r="I123" s="274">
        <f t="shared" si="2"/>
        <v>-41998353.666666664</v>
      </c>
      <c r="J123" s="287" t="s">
        <v>760</v>
      </c>
      <c r="L123" s="275"/>
      <c r="N123" s="166"/>
      <c r="O123" s="166"/>
      <c r="P123" s="166"/>
    </row>
    <row r="124" spans="1:32">
      <c r="A124" s="245">
        <v>119</v>
      </c>
      <c r="B124" s="220" t="s">
        <v>385</v>
      </c>
      <c r="C124" s="313" t="s">
        <v>148</v>
      </c>
      <c r="D124" s="313" t="s">
        <v>148</v>
      </c>
      <c r="E124" s="313"/>
      <c r="F124" s="273">
        <f>VLOOKUP(B124,'[1]후원수당지급분포도(2022)'!$B$6:$E$125,2,FALSE)</f>
        <v>3</v>
      </c>
      <c r="G124" s="273">
        <f>VLOOKUP(B124,'[1]후원수당지급분포도(2022)'!$B$6:$E$125,3,FALSE)</f>
        <v>118642814</v>
      </c>
      <c r="H124" s="273">
        <f>VLOOKUP(B124,'[1]후원수당지급분포도(2022)'!$B$6:$E$125,4,FALSE)</f>
        <v>39547604.666666664</v>
      </c>
      <c r="I124" s="274">
        <f t="shared" si="2"/>
        <v>-39547604.666666664</v>
      </c>
      <c r="J124" s="287" t="s">
        <v>760</v>
      </c>
      <c r="L124" s="275"/>
      <c r="N124" s="166"/>
      <c r="O124" s="166"/>
      <c r="P124" s="166"/>
    </row>
    <row r="125" spans="1:32">
      <c r="A125" s="245">
        <v>120</v>
      </c>
      <c r="B125" s="220" t="s">
        <v>386</v>
      </c>
      <c r="C125" s="313" t="s">
        <v>148</v>
      </c>
      <c r="D125" s="313" t="s">
        <v>148</v>
      </c>
      <c r="E125" s="313"/>
      <c r="F125" s="273">
        <f>VLOOKUP(B125,'[1]후원수당지급분포도(2022)'!$B$6:$E$125,2,FALSE)</f>
        <v>3</v>
      </c>
      <c r="G125" s="273">
        <f>VLOOKUP(B125,'[1]후원수당지급분포도(2022)'!$B$6:$E$125,3,FALSE)</f>
        <v>159759141</v>
      </c>
      <c r="H125" s="273">
        <f>VLOOKUP(B125,'[1]후원수당지급분포도(2022)'!$B$6:$E$125,4,FALSE)</f>
        <v>53253047</v>
      </c>
      <c r="I125" s="274">
        <f t="shared" si="2"/>
        <v>-53253047</v>
      </c>
      <c r="J125" s="287" t="s">
        <v>760</v>
      </c>
      <c r="L125" s="49"/>
      <c r="N125" s="166"/>
      <c r="O125" s="166"/>
      <c r="P125" s="166"/>
    </row>
    <row r="126" spans="1:32">
      <c r="A126" s="245">
        <v>121</v>
      </c>
      <c r="B126" s="216" t="s">
        <v>142</v>
      </c>
      <c r="C126" s="313" t="s">
        <v>148</v>
      </c>
      <c r="D126" s="313" t="s">
        <v>148</v>
      </c>
      <c r="E126" s="313"/>
      <c r="F126" s="273">
        <f>VLOOKUP(B126,'[1]후원수당지급분포도(2022)'!$B$6:$E$125,2,FALSE)</f>
        <v>3</v>
      </c>
      <c r="G126" s="273">
        <f>VLOOKUP(B126,'[1]후원수당지급분포도(2022)'!$B$6:$E$125,3,FALSE)</f>
        <v>130889420</v>
      </c>
      <c r="H126" s="273">
        <f>VLOOKUP(B126,'[1]후원수당지급분포도(2022)'!$B$6:$E$125,4,FALSE)</f>
        <v>43629806.666666664</v>
      </c>
      <c r="I126" s="274">
        <f t="shared" si="2"/>
        <v>-43629806.666666664</v>
      </c>
      <c r="J126" s="287" t="s">
        <v>760</v>
      </c>
    </row>
    <row r="127" spans="1:32" ht="17.25" thickBot="1">
      <c r="A127" s="314">
        <v>122</v>
      </c>
      <c r="B127" s="253" t="s">
        <v>388</v>
      </c>
      <c r="C127" s="315" t="s">
        <v>148</v>
      </c>
      <c r="D127" s="315" t="s">
        <v>148</v>
      </c>
      <c r="E127" s="315"/>
      <c r="F127" s="316">
        <f>VLOOKUP(B127,'[1]후원수당지급분포도(2022)'!$B$6:$E$125,2,FALSE)</f>
        <v>1</v>
      </c>
      <c r="G127" s="316">
        <f>VLOOKUP(B127,'[1]후원수당지급분포도(2022)'!$B$6:$E$125,3,FALSE)</f>
        <v>31813630</v>
      </c>
      <c r="H127" s="316">
        <f>VLOOKUP(B127,'[1]후원수당지급분포도(2022)'!$B$6:$E$125,4,FALSE)</f>
        <v>31813630</v>
      </c>
      <c r="I127" s="317">
        <f t="shared" si="2"/>
        <v>-31813630</v>
      </c>
      <c r="J127" s="318" t="s">
        <v>760</v>
      </c>
    </row>
    <row r="128" spans="1:32" ht="18" thickTop="1" thickBot="1">
      <c r="A128" s="319">
        <v>123</v>
      </c>
      <c r="B128" s="320"/>
      <c r="C128" s="321">
        <f>SUM(C6:C127)</f>
        <v>12435</v>
      </c>
      <c r="D128" s="321">
        <f>SUM(D6:D127)</f>
        <v>883906793096</v>
      </c>
      <c r="E128" s="321">
        <f>D128/C128</f>
        <v>71082170.735504627</v>
      </c>
      <c r="F128" s="322">
        <f>SUM(F6:F127)</f>
        <v>13625</v>
      </c>
      <c r="G128" s="321">
        <f>SUM(G6:G127)</f>
        <v>991108906625</v>
      </c>
      <c r="H128" s="321">
        <f>G128/F128</f>
        <v>72741938.100917429</v>
      </c>
      <c r="I128" s="323">
        <f>E128-H128</f>
        <v>-1659767.3654128015</v>
      </c>
      <c r="J128" s="324"/>
      <c r="L128" s="26"/>
      <c r="M128" s="26"/>
      <c r="N128" s="26"/>
    </row>
    <row r="129" spans="9:11">
      <c r="I129" s="27"/>
      <c r="J129" s="27"/>
      <c r="K129" s="488"/>
    </row>
  </sheetData>
  <mergeCells count="6">
    <mergeCell ref="J4:J5"/>
    <mergeCell ref="A2:I2"/>
    <mergeCell ref="A4:B5"/>
    <mergeCell ref="C4:E4"/>
    <mergeCell ref="F4:H4"/>
    <mergeCell ref="I4:I5"/>
  </mergeCells>
  <phoneticPr fontId="4" type="noConversion"/>
  <conditionalFormatting sqref="D107">
    <cfRule type="cellIs" dxfId="7" priority="3" operator="equal">
      <formula>"5'입력서식(최초)'!A3"</formula>
    </cfRule>
    <cfRule type="cellIs" dxfId="6" priority="4" operator="equal">
      <formula>529065000000</formula>
    </cfRule>
  </conditionalFormatting>
  <conditionalFormatting sqref="D102">
    <cfRule type="cellIs" dxfId="5" priority="1" operator="equal">
      <formula>"5'입력서식(최초)'!A3"</formula>
    </cfRule>
    <cfRule type="cellIs" dxfId="4" priority="2" operator="equal">
      <formula>529065000000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4E494-AC7F-44EA-BF68-F5B9E8E30EE5}">
  <sheetPr>
    <tabColor theme="8"/>
    <pageSetUpPr fitToPage="1"/>
  </sheetPr>
  <dimension ref="A1:Q135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:B127"/>
    </sheetView>
  </sheetViews>
  <sheetFormatPr defaultRowHeight="16.5"/>
  <cols>
    <col min="1" max="1" width="5.875" customWidth="1"/>
    <col min="2" max="2" width="22.75" customWidth="1"/>
    <col min="3" max="4" width="12.375" bestFit="1" customWidth="1"/>
    <col min="5" max="6" width="10.125" customWidth="1"/>
    <col min="7" max="8" width="10.125" bestFit="1" customWidth="1"/>
    <col min="9" max="9" width="52" customWidth="1"/>
    <col min="10" max="11" width="10.875" bestFit="1" customWidth="1"/>
  </cols>
  <sheetData>
    <row r="1" spans="1:17">
      <c r="A1" s="35" t="s">
        <v>768</v>
      </c>
      <c r="B1" s="37"/>
      <c r="C1" s="3"/>
      <c r="D1" s="3"/>
      <c r="E1" s="3"/>
      <c r="F1" s="3"/>
      <c r="G1" s="3"/>
      <c r="H1" s="3"/>
    </row>
    <row r="2" spans="1:17" ht="18.75">
      <c r="A2" s="516" t="s">
        <v>769</v>
      </c>
      <c r="B2" s="516"/>
      <c r="C2" s="516"/>
      <c r="D2" s="516"/>
      <c r="E2" s="516"/>
      <c r="F2" s="516"/>
      <c r="G2" s="516"/>
      <c r="H2" s="516"/>
    </row>
    <row r="3" spans="1:17" ht="19.5" thickBot="1">
      <c r="A3" s="19"/>
      <c r="B3" s="16"/>
      <c r="C3" s="17"/>
      <c r="D3" s="17"/>
      <c r="E3" s="17"/>
      <c r="F3" s="17"/>
      <c r="G3" s="17"/>
      <c r="H3" s="18" t="s">
        <v>398</v>
      </c>
    </row>
    <row r="4" spans="1:17">
      <c r="A4" s="536" t="s">
        <v>399</v>
      </c>
      <c r="B4" s="537"/>
      <c r="C4" s="540" t="s">
        <v>726</v>
      </c>
      <c r="D4" s="540"/>
      <c r="E4" s="540" t="s">
        <v>369</v>
      </c>
      <c r="F4" s="540"/>
      <c r="G4" s="540" t="s">
        <v>400</v>
      </c>
      <c r="H4" s="541"/>
      <c r="I4" s="532" t="s">
        <v>396</v>
      </c>
    </row>
    <row r="5" spans="1:17" ht="17.25" thickBot="1">
      <c r="A5" s="538"/>
      <c r="B5" s="539"/>
      <c r="C5" s="325" t="s">
        <v>401</v>
      </c>
      <c r="D5" s="325" t="s">
        <v>402</v>
      </c>
      <c r="E5" s="325" t="s">
        <v>401</v>
      </c>
      <c r="F5" s="325" t="s">
        <v>402</v>
      </c>
      <c r="G5" s="325" t="s">
        <v>401</v>
      </c>
      <c r="H5" s="326" t="s">
        <v>402</v>
      </c>
      <c r="I5" s="533"/>
    </row>
    <row r="6" spans="1:17" ht="17.25" thickTop="1">
      <c r="A6" s="199">
        <v>1</v>
      </c>
      <c r="B6" s="200" t="s">
        <v>0</v>
      </c>
      <c r="C6" s="327">
        <v>929324</v>
      </c>
      <c r="D6" s="327">
        <v>365077</v>
      </c>
      <c r="E6" s="268">
        <f>VLOOKUP(B6,'[1]판매원현황(2022)'!$B:$D,2,FALSE)</f>
        <v>945447</v>
      </c>
      <c r="F6" s="268">
        <f>VLOOKUP(B6,'[1]판매원현황(2022)'!$B:$D,3,FALSE)</f>
        <v>397509</v>
      </c>
      <c r="G6" s="328">
        <f t="shared" ref="G6:H21" si="0">C6-E6</f>
        <v>-16123</v>
      </c>
      <c r="H6" s="328">
        <f t="shared" si="0"/>
        <v>-32432</v>
      </c>
      <c r="I6" s="270"/>
      <c r="J6" s="20"/>
      <c r="Q6" s="329"/>
    </row>
    <row r="7" spans="1:17">
      <c r="A7" s="206">
        <v>2</v>
      </c>
      <c r="B7" s="220" t="s">
        <v>372</v>
      </c>
      <c r="C7" s="330">
        <v>2945189</v>
      </c>
      <c r="D7" s="330">
        <v>343632</v>
      </c>
      <c r="E7" s="273">
        <f>VLOOKUP(B7,'[1]판매원현황(2022)'!$B:$D,2,FALSE)</f>
        <v>3069531</v>
      </c>
      <c r="F7" s="273">
        <f>VLOOKUP(B7,'[1]판매원현황(2022)'!$B:$D,3,FALSE)</f>
        <v>383897</v>
      </c>
      <c r="G7" s="331">
        <f t="shared" si="0"/>
        <v>-124342</v>
      </c>
      <c r="H7" s="331">
        <f t="shared" si="0"/>
        <v>-40265</v>
      </c>
      <c r="I7" s="225"/>
      <c r="Q7" s="332"/>
    </row>
    <row r="8" spans="1:17">
      <c r="A8" s="206">
        <v>3</v>
      </c>
      <c r="B8" s="276" t="s">
        <v>727</v>
      </c>
      <c r="C8" s="333">
        <v>777385</v>
      </c>
      <c r="D8" s="333">
        <v>121438</v>
      </c>
      <c r="E8" s="273">
        <f>VLOOKUP(B8,'[1]판매원현황(2022)'!$B:$D,2,FALSE)</f>
        <v>615468</v>
      </c>
      <c r="F8" s="273">
        <f>VLOOKUP(B8,'[1]판매원현황(2022)'!$B:$D,3,FALSE)</f>
        <v>112105</v>
      </c>
      <c r="G8" s="331">
        <f t="shared" si="0"/>
        <v>161917</v>
      </c>
      <c r="H8" s="331">
        <f t="shared" si="0"/>
        <v>9333</v>
      </c>
      <c r="I8" s="232"/>
      <c r="Q8" s="329"/>
    </row>
    <row r="9" spans="1:17">
      <c r="A9" s="206">
        <v>4</v>
      </c>
      <c r="B9" s="216" t="s">
        <v>2</v>
      </c>
      <c r="C9" s="334">
        <v>154398</v>
      </c>
      <c r="D9" s="334">
        <v>51182</v>
      </c>
      <c r="E9" s="273">
        <f>VLOOKUP(B9,'[1]판매원현황(2022)'!$B:$D,2,FALSE)</f>
        <v>204577</v>
      </c>
      <c r="F9" s="273">
        <f>VLOOKUP(B9,'[1]판매원현황(2022)'!$B:$D,3,FALSE)</f>
        <v>69346</v>
      </c>
      <c r="G9" s="331">
        <f t="shared" si="0"/>
        <v>-50179</v>
      </c>
      <c r="H9" s="331">
        <f t="shared" si="0"/>
        <v>-18164</v>
      </c>
      <c r="I9" s="225"/>
      <c r="Q9" s="332"/>
    </row>
    <row r="10" spans="1:17">
      <c r="A10" s="206">
        <v>5</v>
      </c>
      <c r="B10" s="279" t="s">
        <v>4</v>
      </c>
      <c r="C10" s="334">
        <v>115551</v>
      </c>
      <c r="D10" s="334">
        <v>62785</v>
      </c>
      <c r="E10" s="273">
        <f>VLOOKUP(B10,'[1]판매원현황(2022)'!$B:$D,2,FALSE)</f>
        <v>129237</v>
      </c>
      <c r="F10" s="273">
        <f>VLOOKUP(B10,'[1]판매원현황(2022)'!$B:$D,3,FALSE)</f>
        <v>75076</v>
      </c>
      <c r="G10" s="331">
        <f t="shared" si="0"/>
        <v>-13686</v>
      </c>
      <c r="H10" s="331">
        <f t="shared" si="0"/>
        <v>-12291</v>
      </c>
      <c r="I10" s="232"/>
      <c r="M10" s="20"/>
      <c r="Q10" s="329"/>
    </row>
    <row r="11" spans="1:17">
      <c r="A11" s="206">
        <v>6</v>
      </c>
      <c r="B11" s="279" t="s">
        <v>7</v>
      </c>
      <c r="C11" s="334">
        <v>65644</v>
      </c>
      <c r="D11" s="334">
        <v>25252</v>
      </c>
      <c r="E11" s="273">
        <f>VLOOKUP(B11,'[1]판매원현황(2022)'!$B:$D,2,FALSE)</f>
        <v>64750</v>
      </c>
      <c r="F11" s="273">
        <f>VLOOKUP(B11,'[1]판매원현황(2022)'!$B:$D,3,FALSE)</f>
        <v>25428</v>
      </c>
      <c r="G11" s="331">
        <f t="shared" si="0"/>
        <v>894</v>
      </c>
      <c r="H11" s="331">
        <f t="shared" si="0"/>
        <v>-176</v>
      </c>
      <c r="I11" s="232"/>
      <c r="Q11" s="329"/>
    </row>
    <row r="12" spans="1:17">
      <c r="A12" s="206">
        <v>7</v>
      </c>
      <c r="B12" s="279" t="s">
        <v>9</v>
      </c>
      <c r="C12" s="334">
        <v>208595</v>
      </c>
      <c r="D12" s="334">
        <v>15357</v>
      </c>
      <c r="E12" s="273">
        <f>VLOOKUP(B12,'[1]판매원현황(2022)'!$B:$D,2,FALSE)</f>
        <v>196197</v>
      </c>
      <c r="F12" s="273">
        <f>VLOOKUP(B12,'[1]판매원현황(2022)'!$B:$D,3,FALSE)</f>
        <v>17820</v>
      </c>
      <c r="G12" s="331">
        <f t="shared" si="0"/>
        <v>12398</v>
      </c>
      <c r="H12" s="331">
        <f t="shared" si="0"/>
        <v>-2463</v>
      </c>
      <c r="I12" s="232"/>
      <c r="Q12" s="329"/>
    </row>
    <row r="13" spans="1:17">
      <c r="A13" s="206">
        <v>8</v>
      </c>
      <c r="B13" s="279" t="s">
        <v>373</v>
      </c>
      <c r="C13" s="334">
        <v>48137</v>
      </c>
      <c r="D13" s="334">
        <v>7326</v>
      </c>
      <c r="E13" s="273">
        <f>VLOOKUP(B13,'[1]판매원현황(2022)'!$B:$D,2,FALSE)</f>
        <v>49203</v>
      </c>
      <c r="F13" s="273">
        <f>VLOOKUP(B13,'[1]판매원현황(2022)'!$B:$D,3,FALSE)</f>
        <v>7702</v>
      </c>
      <c r="G13" s="331">
        <f t="shared" si="0"/>
        <v>-1066</v>
      </c>
      <c r="H13" s="331">
        <f t="shared" si="0"/>
        <v>-376</v>
      </c>
      <c r="I13" s="232"/>
      <c r="Q13" s="329"/>
    </row>
    <row r="14" spans="1:17">
      <c r="A14" s="206">
        <v>9</v>
      </c>
      <c r="B14" s="279" t="s">
        <v>14</v>
      </c>
      <c r="C14" s="334">
        <v>40714</v>
      </c>
      <c r="D14" s="334">
        <v>8819</v>
      </c>
      <c r="E14" s="273">
        <f>VLOOKUP(B14,'[1]판매원현황(2022)'!$B:$D,2,FALSE)</f>
        <v>43424</v>
      </c>
      <c r="F14" s="273">
        <f>VLOOKUP(B14,'[1]판매원현황(2022)'!$B:$D,3,FALSE)</f>
        <v>9493</v>
      </c>
      <c r="G14" s="331">
        <f t="shared" si="0"/>
        <v>-2710</v>
      </c>
      <c r="H14" s="331">
        <f t="shared" si="0"/>
        <v>-674</v>
      </c>
      <c r="I14" s="232"/>
      <c r="Q14" s="329"/>
    </row>
    <row r="15" spans="1:17">
      <c r="A15" s="206">
        <v>10</v>
      </c>
      <c r="B15" s="279" t="s">
        <v>728</v>
      </c>
      <c r="C15" s="334">
        <v>50244</v>
      </c>
      <c r="D15" s="334">
        <v>14477</v>
      </c>
      <c r="E15" s="273">
        <f>VLOOKUP(B15,'[1]판매원현황(2022)'!$B:$D,2,FALSE)</f>
        <v>38492</v>
      </c>
      <c r="F15" s="273">
        <f>VLOOKUP(B15,'[1]판매원현황(2022)'!$B:$D,3,FALSE)</f>
        <v>9797</v>
      </c>
      <c r="G15" s="331">
        <f t="shared" si="0"/>
        <v>11752</v>
      </c>
      <c r="H15" s="331">
        <f t="shared" si="0"/>
        <v>4680</v>
      </c>
      <c r="I15" s="232"/>
      <c r="J15" s="10"/>
      <c r="K15" s="20"/>
      <c r="L15" s="20"/>
      <c r="M15" s="20"/>
      <c r="N15" s="20"/>
      <c r="O15" s="20"/>
      <c r="P15" s="20"/>
      <c r="Q15" s="329"/>
    </row>
    <row r="16" spans="1:17">
      <c r="A16" s="206">
        <v>11</v>
      </c>
      <c r="B16" s="220" t="s">
        <v>374</v>
      </c>
      <c r="C16" s="335">
        <v>38442</v>
      </c>
      <c r="D16" s="335">
        <v>11299</v>
      </c>
      <c r="E16" s="273">
        <f>VLOOKUP(B16,'[1]판매원현황(2022)'!$B:$D,2,FALSE)</f>
        <v>39077</v>
      </c>
      <c r="F16" s="273">
        <f>VLOOKUP(B16,'[1]판매원현황(2022)'!$B:$D,3,FALSE)</f>
        <v>10473</v>
      </c>
      <c r="G16" s="331">
        <f t="shared" si="0"/>
        <v>-635</v>
      </c>
      <c r="H16" s="331">
        <f t="shared" si="0"/>
        <v>826</v>
      </c>
      <c r="I16" s="225"/>
      <c r="Q16" s="332"/>
    </row>
    <row r="17" spans="1:17">
      <c r="A17" s="206">
        <v>12</v>
      </c>
      <c r="B17" s="220" t="s">
        <v>195</v>
      </c>
      <c r="C17" s="335">
        <v>22906</v>
      </c>
      <c r="D17" s="335">
        <v>3470</v>
      </c>
      <c r="E17" s="273">
        <f>VLOOKUP(B17,'[1]판매원현황(2022)'!$B:$D,2,FALSE)</f>
        <v>28332</v>
      </c>
      <c r="F17" s="273">
        <f>VLOOKUP(B17,'[1]판매원현황(2022)'!$B:$D,3,FALSE)</f>
        <v>5230</v>
      </c>
      <c r="G17" s="331">
        <f t="shared" si="0"/>
        <v>-5426</v>
      </c>
      <c r="H17" s="331">
        <f t="shared" si="0"/>
        <v>-1760</v>
      </c>
      <c r="I17" s="225"/>
      <c r="J17" s="49"/>
      <c r="K17" s="166"/>
      <c r="L17" s="166"/>
      <c r="Q17" s="332"/>
    </row>
    <row r="18" spans="1:17">
      <c r="A18" s="206">
        <v>13</v>
      </c>
      <c r="B18" s="220" t="s">
        <v>375</v>
      </c>
      <c r="C18" s="335">
        <v>18261</v>
      </c>
      <c r="D18" s="336">
        <v>6302</v>
      </c>
      <c r="E18" s="273">
        <f>VLOOKUP(B18,'[1]판매원현황(2022)'!$B:$D,2,FALSE)</f>
        <v>24082</v>
      </c>
      <c r="F18" s="273">
        <f>VLOOKUP(B18,'[1]판매원현황(2022)'!$B:$D,3,FALSE)</f>
        <v>7035</v>
      </c>
      <c r="G18" s="331">
        <f t="shared" si="0"/>
        <v>-5821</v>
      </c>
      <c r="H18" s="331">
        <f t="shared" si="0"/>
        <v>-733</v>
      </c>
      <c r="I18" s="225"/>
      <c r="J18" s="275"/>
      <c r="K18" s="166"/>
      <c r="L18" s="166"/>
      <c r="Q18" s="332"/>
    </row>
    <row r="19" spans="1:17">
      <c r="A19" s="206">
        <v>14</v>
      </c>
      <c r="B19" s="279" t="s">
        <v>19</v>
      </c>
      <c r="C19" s="334">
        <v>326957</v>
      </c>
      <c r="D19" s="334">
        <v>9891</v>
      </c>
      <c r="E19" s="273">
        <f>VLOOKUP(B19,'[1]판매원현황(2022)'!$B:$D,2,FALSE)</f>
        <v>313302</v>
      </c>
      <c r="F19" s="273">
        <f>VLOOKUP(B19,'[1]판매원현황(2022)'!$B:$D,3,FALSE)</f>
        <v>9458</v>
      </c>
      <c r="G19" s="331">
        <f t="shared" si="0"/>
        <v>13655</v>
      </c>
      <c r="H19" s="331">
        <f t="shared" si="0"/>
        <v>433</v>
      </c>
      <c r="I19" s="232"/>
      <c r="J19" s="49"/>
      <c r="K19" s="166"/>
      <c r="L19" s="166"/>
      <c r="Q19" s="329"/>
    </row>
    <row r="20" spans="1:17">
      <c r="A20" s="206">
        <v>15</v>
      </c>
      <c r="B20" s="220" t="s">
        <v>118</v>
      </c>
      <c r="C20" s="335">
        <v>85153</v>
      </c>
      <c r="D20" s="336">
        <v>13725</v>
      </c>
      <c r="E20" s="273">
        <f>VLOOKUP(B20,'[1]판매원현황(2022)'!$B:$D,2,FALSE)</f>
        <v>68906</v>
      </c>
      <c r="F20" s="273">
        <f>VLOOKUP(B20,'[1]판매원현황(2022)'!$B:$D,3,FALSE)</f>
        <v>13640</v>
      </c>
      <c r="G20" s="331">
        <f t="shared" si="0"/>
        <v>16247</v>
      </c>
      <c r="H20" s="331">
        <f t="shared" si="0"/>
        <v>85</v>
      </c>
      <c r="I20" s="232"/>
      <c r="J20" s="49"/>
      <c r="K20" s="166"/>
      <c r="L20" s="166"/>
      <c r="Q20" s="329"/>
    </row>
    <row r="21" spans="1:17">
      <c r="A21" s="206">
        <v>16</v>
      </c>
      <c r="B21" s="279" t="s">
        <v>25</v>
      </c>
      <c r="C21" s="334">
        <v>32559</v>
      </c>
      <c r="D21" s="334">
        <v>23879</v>
      </c>
      <c r="E21" s="273">
        <f>VLOOKUP(B21,'[1]판매원현황(2022)'!$B:$D,2,FALSE)</f>
        <v>33749</v>
      </c>
      <c r="F21" s="273">
        <f>VLOOKUP(B21,'[1]판매원현황(2022)'!$B:$D,3,FALSE)</f>
        <v>26064</v>
      </c>
      <c r="G21" s="331">
        <f t="shared" si="0"/>
        <v>-1190</v>
      </c>
      <c r="H21" s="331">
        <f t="shared" si="0"/>
        <v>-2185</v>
      </c>
      <c r="I21" s="232"/>
      <c r="J21" s="49"/>
      <c r="K21" s="166"/>
      <c r="L21" s="166"/>
      <c r="Q21" s="329"/>
    </row>
    <row r="22" spans="1:17">
      <c r="A22" s="206">
        <v>17</v>
      </c>
      <c r="B22" s="220" t="s">
        <v>167</v>
      </c>
      <c r="C22" s="335">
        <v>16323</v>
      </c>
      <c r="D22" s="335">
        <v>8982</v>
      </c>
      <c r="E22" s="273">
        <f>VLOOKUP(B22,'[1]판매원현황(2022)'!$B:$D,2,FALSE)</f>
        <v>24731</v>
      </c>
      <c r="F22" s="273">
        <f>VLOOKUP(B22,'[1]판매원현황(2022)'!$B:$D,3,FALSE)</f>
        <v>13143</v>
      </c>
      <c r="G22" s="331">
        <f t="shared" ref="G22:H85" si="1">C22-E22</f>
        <v>-8408</v>
      </c>
      <c r="H22" s="331">
        <f t="shared" si="1"/>
        <v>-4161</v>
      </c>
      <c r="I22" s="232"/>
      <c r="J22" s="49"/>
      <c r="K22" s="166"/>
      <c r="L22" s="166"/>
      <c r="Q22" s="329"/>
    </row>
    <row r="23" spans="1:17">
      <c r="A23" s="206">
        <v>18</v>
      </c>
      <c r="B23" s="279" t="s">
        <v>23</v>
      </c>
      <c r="C23" s="334">
        <v>17142</v>
      </c>
      <c r="D23" s="334">
        <v>4723</v>
      </c>
      <c r="E23" s="273">
        <f>VLOOKUP(B23,'[1]판매원현황(2022)'!$B:$D,2,FALSE)</f>
        <v>20386</v>
      </c>
      <c r="F23" s="273">
        <f>VLOOKUP(B23,'[1]판매원현황(2022)'!$B:$D,3,FALSE)</f>
        <v>5585</v>
      </c>
      <c r="G23" s="331">
        <f t="shared" si="1"/>
        <v>-3244</v>
      </c>
      <c r="H23" s="331">
        <f t="shared" si="1"/>
        <v>-862</v>
      </c>
      <c r="I23" s="225"/>
      <c r="J23" s="49"/>
      <c r="K23" s="166"/>
      <c r="L23" s="166"/>
      <c r="Q23" s="332"/>
    </row>
    <row r="24" spans="1:17">
      <c r="A24" s="206">
        <v>19</v>
      </c>
      <c r="B24" s="220" t="s">
        <v>198</v>
      </c>
      <c r="C24" s="335">
        <v>64109</v>
      </c>
      <c r="D24" s="335">
        <v>7020</v>
      </c>
      <c r="E24" s="273">
        <f>VLOOKUP(B24,'[1]판매원현황(2022)'!$B:$D,2,FALSE)</f>
        <v>67547</v>
      </c>
      <c r="F24" s="273">
        <f>VLOOKUP(B24,'[1]판매원현황(2022)'!$B:$D,3,FALSE)</f>
        <v>7688</v>
      </c>
      <c r="G24" s="331">
        <f t="shared" si="1"/>
        <v>-3438</v>
      </c>
      <c r="H24" s="331">
        <f t="shared" si="1"/>
        <v>-668</v>
      </c>
      <c r="I24" s="225"/>
      <c r="J24" s="49"/>
      <c r="K24" s="166"/>
      <c r="L24" s="166"/>
      <c r="Q24" s="332"/>
    </row>
    <row r="25" spans="1:17">
      <c r="A25" s="206">
        <v>20</v>
      </c>
      <c r="B25" s="220" t="s">
        <v>43</v>
      </c>
      <c r="C25" s="335">
        <v>8085</v>
      </c>
      <c r="D25" s="335">
        <v>1267</v>
      </c>
      <c r="E25" s="273">
        <f>VLOOKUP(B25,'[1]판매원현황(2022)'!$B:$D,2,FALSE)</f>
        <v>8335</v>
      </c>
      <c r="F25" s="273">
        <f>VLOOKUP(B25,'[1]판매원현황(2022)'!$B:$D,3,FALSE)</f>
        <v>1571</v>
      </c>
      <c r="G25" s="331">
        <f t="shared" si="1"/>
        <v>-250</v>
      </c>
      <c r="H25" s="331">
        <f t="shared" si="1"/>
        <v>-304</v>
      </c>
      <c r="I25" s="225"/>
      <c r="J25" s="280"/>
      <c r="K25" s="166"/>
      <c r="L25" s="166"/>
      <c r="Q25" s="332"/>
    </row>
    <row r="26" spans="1:17">
      <c r="A26" s="206">
        <v>21</v>
      </c>
      <c r="B26" s="220" t="s">
        <v>376</v>
      </c>
      <c r="C26" s="335">
        <v>11706</v>
      </c>
      <c r="D26" s="335">
        <v>2101</v>
      </c>
      <c r="E26" s="273">
        <f>VLOOKUP(B26,'[1]판매원현황(2022)'!$B:$D,2,FALSE)</f>
        <v>10245</v>
      </c>
      <c r="F26" s="273">
        <f>VLOOKUP(B26,'[1]판매원현황(2022)'!$B:$D,3,FALSE)</f>
        <v>2136</v>
      </c>
      <c r="G26" s="331">
        <f t="shared" si="1"/>
        <v>1461</v>
      </c>
      <c r="H26" s="331">
        <f t="shared" si="1"/>
        <v>-35</v>
      </c>
      <c r="I26" s="225"/>
      <c r="J26" s="275"/>
      <c r="K26" s="166"/>
      <c r="L26" s="166"/>
      <c r="Q26" s="332"/>
    </row>
    <row r="27" spans="1:17">
      <c r="A27" s="206">
        <v>22</v>
      </c>
      <c r="B27" s="220" t="s">
        <v>22</v>
      </c>
      <c r="C27" s="335">
        <v>7555</v>
      </c>
      <c r="D27" s="335">
        <v>5085</v>
      </c>
      <c r="E27" s="273">
        <f>VLOOKUP(B27,'[1]판매원현황(2022)'!$B:$D,2,FALSE)</f>
        <v>9311</v>
      </c>
      <c r="F27" s="273">
        <f>VLOOKUP(B27,'[1]판매원현황(2022)'!$B:$D,3,FALSE)</f>
        <v>7240</v>
      </c>
      <c r="G27" s="331">
        <f t="shared" si="1"/>
        <v>-1756</v>
      </c>
      <c r="H27" s="331">
        <f t="shared" si="1"/>
        <v>-2155</v>
      </c>
      <c r="I27" s="225"/>
      <c r="J27" s="49"/>
      <c r="K27" s="166"/>
      <c r="L27" s="166"/>
      <c r="Q27" s="332"/>
    </row>
    <row r="28" spans="1:17">
      <c r="A28" s="206">
        <v>23</v>
      </c>
      <c r="B28" s="279" t="s">
        <v>36</v>
      </c>
      <c r="C28" s="334">
        <v>24302</v>
      </c>
      <c r="D28" s="334">
        <v>3785</v>
      </c>
      <c r="E28" s="273">
        <f>VLOOKUP(B28,'[1]판매원현황(2022)'!$B:$D,2,FALSE)</f>
        <v>22954</v>
      </c>
      <c r="F28" s="273">
        <f>VLOOKUP(B28,'[1]판매원현황(2022)'!$B:$D,3,FALSE)</f>
        <v>4008</v>
      </c>
      <c r="G28" s="331">
        <f t="shared" si="1"/>
        <v>1348</v>
      </c>
      <c r="H28" s="331">
        <f t="shared" si="1"/>
        <v>-223</v>
      </c>
      <c r="I28" s="232"/>
      <c r="J28" s="275"/>
      <c r="K28" s="166"/>
      <c r="L28" s="166"/>
      <c r="Q28" s="329"/>
    </row>
    <row r="29" spans="1:17">
      <c r="A29" s="206">
        <v>24</v>
      </c>
      <c r="B29" s="279" t="s">
        <v>32</v>
      </c>
      <c r="C29" s="334">
        <v>15108</v>
      </c>
      <c r="D29" s="334">
        <v>4207</v>
      </c>
      <c r="E29" s="273">
        <f>VLOOKUP(B29,'[1]판매원현황(2022)'!$B:$D,2,FALSE)</f>
        <v>16576</v>
      </c>
      <c r="F29" s="273">
        <f>VLOOKUP(B29,'[1]판매원현황(2022)'!$B:$D,3,FALSE)</f>
        <v>5233</v>
      </c>
      <c r="G29" s="331">
        <f t="shared" si="1"/>
        <v>-1468</v>
      </c>
      <c r="H29" s="331">
        <f t="shared" si="1"/>
        <v>-1026</v>
      </c>
      <c r="I29" s="232"/>
      <c r="J29" s="49"/>
      <c r="K29" s="166"/>
      <c r="L29" s="166"/>
      <c r="Q29" s="329"/>
    </row>
    <row r="30" spans="1:17">
      <c r="A30" s="206">
        <v>25</v>
      </c>
      <c r="B30" s="279" t="s">
        <v>41</v>
      </c>
      <c r="C30" s="334">
        <v>85409</v>
      </c>
      <c r="D30" s="334">
        <v>5222</v>
      </c>
      <c r="E30" s="273">
        <f>VLOOKUP(B30,'[1]판매원현황(2022)'!$B:$D,2,FALSE)</f>
        <v>74733</v>
      </c>
      <c r="F30" s="273">
        <f>VLOOKUP(B30,'[1]판매원현황(2022)'!$B:$D,3,FALSE)</f>
        <v>10587</v>
      </c>
      <c r="G30" s="331">
        <f t="shared" si="1"/>
        <v>10676</v>
      </c>
      <c r="H30" s="331">
        <f t="shared" si="1"/>
        <v>-5365</v>
      </c>
      <c r="I30" s="225"/>
      <c r="J30" s="275"/>
      <c r="K30" s="166"/>
      <c r="L30" s="166"/>
      <c r="Q30" s="332"/>
    </row>
    <row r="31" spans="1:17">
      <c r="A31" s="206">
        <v>26</v>
      </c>
      <c r="B31" s="220" t="s">
        <v>377</v>
      </c>
      <c r="C31" s="335">
        <v>18363</v>
      </c>
      <c r="D31" s="335">
        <v>619</v>
      </c>
      <c r="E31" s="273">
        <f>VLOOKUP(B31,'[1]판매원현황(2022)'!$B:$D,2,FALSE)</f>
        <v>16021</v>
      </c>
      <c r="F31" s="273">
        <f>VLOOKUP(B31,'[1]판매원현황(2022)'!$B:$D,3,FALSE)</f>
        <v>572</v>
      </c>
      <c r="G31" s="331">
        <f t="shared" si="1"/>
        <v>2342</v>
      </c>
      <c r="H31" s="331">
        <f t="shared" si="1"/>
        <v>47</v>
      </c>
      <c r="I31" s="281"/>
      <c r="J31" s="275"/>
      <c r="K31" s="166"/>
      <c r="L31" s="166"/>
      <c r="Q31" s="329"/>
    </row>
    <row r="32" spans="1:17">
      <c r="A32" s="206">
        <v>27</v>
      </c>
      <c r="B32" s="279" t="s">
        <v>27</v>
      </c>
      <c r="C32" s="334">
        <v>80230</v>
      </c>
      <c r="D32" s="334">
        <v>5881</v>
      </c>
      <c r="E32" s="273">
        <f>VLOOKUP(B32,'[1]판매원현황(2022)'!$B:$D,2,FALSE)</f>
        <v>66154</v>
      </c>
      <c r="F32" s="273">
        <f>VLOOKUP(B32,'[1]판매원현황(2022)'!$B:$D,3,FALSE)</f>
        <v>3651</v>
      </c>
      <c r="G32" s="331">
        <f t="shared" si="1"/>
        <v>14076</v>
      </c>
      <c r="H32" s="331">
        <f t="shared" si="1"/>
        <v>2230</v>
      </c>
      <c r="I32" s="232"/>
      <c r="J32" s="275"/>
      <c r="K32" s="166"/>
      <c r="L32" s="166"/>
      <c r="Q32" s="329"/>
    </row>
    <row r="33" spans="1:17">
      <c r="A33" s="206">
        <v>28</v>
      </c>
      <c r="B33" s="220" t="s">
        <v>559</v>
      </c>
      <c r="C33" s="337">
        <v>18614</v>
      </c>
      <c r="D33" s="337">
        <v>4785</v>
      </c>
      <c r="E33" s="273">
        <v>0</v>
      </c>
      <c r="F33" s="273">
        <v>0</v>
      </c>
      <c r="G33" s="331">
        <f t="shared" si="1"/>
        <v>18614</v>
      </c>
      <c r="H33" s="331">
        <f t="shared" si="1"/>
        <v>4785</v>
      </c>
      <c r="I33" s="225" t="s">
        <v>729</v>
      </c>
      <c r="J33" s="49"/>
      <c r="K33" s="166"/>
      <c r="L33" s="166"/>
      <c r="Q33" s="329"/>
    </row>
    <row r="34" spans="1:17">
      <c r="A34" s="206">
        <v>29</v>
      </c>
      <c r="B34" s="220" t="s">
        <v>160</v>
      </c>
      <c r="C34" s="335">
        <v>34569</v>
      </c>
      <c r="D34" s="336">
        <v>7455</v>
      </c>
      <c r="E34" s="273">
        <f>VLOOKUP(B34,'[1]판매원현황(2022)'!$B:$D,2,FALSE)</f>
        <v>38739</v>
      </c>
      <c r="F34" s="273">
        <f>VLOOKUP(B34,'[1]판매원현황(2022)'!$B:$D,3,FALSE)</f>
        <v>14230</v>
      </c>
      <c r="G34" s="331">
        <f t="shared" si="1"/>
        <v>-4170</v>
      </c>
      <c r="H34" s="331">
        <f t="shared" si="1"/>
        <v>-6775</v>
      </c>
      <c r="I34" s="232"/>
      <c r="J34" s="49"/>
      <c r="K34" s="166"/>
      <c r="L34" s="166"/>
      <c r="Q34" s="329"/>
    </row>
    <row r="35" spans="1:17">
      <c r="A35" s="206">
        <v>30</v>
      </c>
      <c r="B35" s="220" t="s">
        <v>197</v>
      </c>
      <c r="C35" s="335">
        <v>40463</v>
      </c>
      <c r="D35" s="335">
        <v>4008</v>
      </c>
      <c r="E35" s="273">
        <f>VLOOKUP(B35,'[1]판매원현황(2022)'!$B:$D,2,FALSE)</f>
        <v>37655</v>
      </c>
      <c r="F35" s="273">
        <f>VLOOKUP(B35,'[1]판매원현황(2022)'!$B:$D,3,FALSE)</f>
        <v>5290</v>
      </c>
      <c r="G35" s="331">
        <f t="shared" si="1"/>
        <v>2808</v>
      </c>
      <c r="H35" s="331">
        <f t="shared" si="1"/>
        <v>-1282</v>
      </c>
      <c r="I35" s="225"/>
      <c r="J35" s="49"/>
      <c r="K35" s="166"/>
      <c r="L35" s="166"/>
      <c r="Q35" s="332"/>
    </row>
    <row r="36" spans="1:17">
      <c r="A36" s="206">
        <v>31</v>
      </c>
      <c r="B36" s="220" t="s">
        <v>260</v>
      </c>
      <c r="C36" s="338">
        <v>6594</v>
      </c>
      <c r="D36" s="338">
        <v>3068</v>
      </c>
      <c r="E36" s="273">
        <f>VLOOKUP(B36,'[1]판매원현황(2022)'!$B:$D,2,FALSE)</f>
        <v>6826</v>
      </c>
      <c r="F36" s="273">
        <f>VLOOKUP(B36,'[1]판매원현황(2022)'!$B:$D,3,FALSE)</f>
        <v>2192</v>
      </c>
      <c r="G36" s="331">
        <f t="shared" si="1"/>
        <v>-232</v>
      </c>
      <c r="H36" s="331">
        <f t="shared" si="1"/>
        <v>876</v>
      </c>
      <c r="I36" s="225"/>
      <c r="J36" s="275"/>
      <c r="K36" s="166"/>
      <c r="L36" s="166"/>
      <c r="Q36" s="332"/>
    </row>
    <row r="37" spans="1:17">
      <c r="A37" s="206">
        <v>32</v>
      </c>
      <c r="B37" s="279" t="s">
        <v>38</v>
      </c>
      <c r="C37" s="334">
        <v>36348</v>
      </c>
      <c r="D37" s="334">
        <v>4830</v>
      </c>
      <c r="E37" s="273">
        <f>VLOOKUP(B37,'[1]판매원현황(2022)'!$B:$D,2,FALSE)</f>
        <v>42213</v>
      </c>
      <c r="F37" s="273">
        <f>VLOOKUP(B37,'[1]판매원현황(2022)'!$B:$D,3,FALSE)</f>
        <v>5980</v>
      </c>
      <c r="G37" s="331">
        <f t="shared" si="1"/>
        <v>-5865</v>
      </c>
      <c r="H37" s="331">
        <f t="shared" si="1"/>
        <v>-1150</v>
      </c>
      <c r="I37" s="225"/>
      <c r="J37" s="49"/>
      <c r="K37" s="166"/>
      <c r="L37" s="166"/>
      <c r="Q37" s="332"/>
    </row>
    <row r="38" spans="1:17">
      <c r="A38" s="206">
        <v>33</v>
      </c>
      <c r="B38" s="279" t="s">
        <v>29</v>
      </c>
      <c r="C38" s="334">
        <v>33709</v>
      </c>
      <c r="D38" s="334">
        <v>5448</v>
      </c>
      <c r="E38" s="273">
        <f>VLOOKUP(B38,'[1]판매원현황(2022)'!$B:$D,2,FALSE)</f>
        <v>32464</v>
      </c>
      <c r="F38" s="273">
        <f>VLOOKUP(B38,'[1]판매원현황(2022)'!$B:$D,3,FALSE)</f>
        <v>2317</v>
      </c>
      <c r="G38" s="331">
        <f t="shared" si="1"/>
        <v>1245</v>
      </c>
      <c r="H38" s="331">
        <f t="shared" si="1"/>
        <v>3131</v>
      </c>
      <c r="I38" s="225"/>
      <c r="J38" s="49"/>
      <c r="K38" s="166"/>
      <c r="L38" s="166"/>
      <c r="Q38" s="332"/>
    </row>
    <row r="39" spans="1:17">
      <c r="A39" s="206">
        <v>34</v>
      </c>
      <c r="B39" s="220" t="s">
        <v>65</v>
      </c>
      <c r="C39" s="335">
        <v>6679</v>
      </c>
      <c r="D39" s="335">
        <v>2154</v>
      </c>
      <c r="E39" s="273">
        <f>VLOOKUP(B39,'[1]판매원현황(2022)'!$B:$D,2,FALSE)</f>
        <v>5637</v>
      </c>
      <c r="F39" s="273">
        <f>VLOOKUP(B39,'[1]판매원현황(2022)'!$B:$D,3,FALSE)</f>
        <v>3336</v>
      </c>
      <c r="G39" s="331">
        <f t="shared" si="1"/>
        <v>1042</v>
      </c>
      <c r="H39" s="331">
        <f t="shared" si="1"/>
        <v>-1182</v>
      </c>
      <c r="I39" s="225"/>
      <c r="J39" s="275"/>
      <c r="K39" s="166"/>
      <c r="L39" s="166"/>
      <c r="Q39" s="332"/>
    </row>
    <row r="40" spans="1:17">
      <c r="A40" s="206">
        <v>35</v>
      </c>
      <c r="B40" s="285" t="s">
        <v>730</v>
      </c>
      <c r="C40" s="339">
        <v>16704</v>
      </c>
      <c r="D40" s="339">
        <v>2938</v>
      </c>
      <c r="E40" s="340">
        <v>28139</v>
      </c>
      <c r="F40" s="340">
        <v>4223</v>
      </c>
      <c r="G40" s="331">
        <f t="shared" si="1"/>
        <v>-11435</v>
      </c>
      <c r="H40" s="331">
        <f t="shared" si="1"/>
        <v>-1285</v>
      </c>
      <c r="I40" s="225" t="s">
        <v>731</v>
      </c>
      <c r="J40" s="49"/>
      <c r="K40" s="166"/>
      <c r="L40" s="166"/>
      <c r="Q40" s="332"/>
    </row>
    <row r="41" spans="1:17">
      <c r="A41" s="206">
        <v>36</v>
      </c>
      <c r="B41" s="220" t="s">
        <v>365</v>
      </c>
      <c r="C41" s="335">
        <v>10050</v>
      </c>
      <c r="D41" s="335">
        <v>1918</v>
      </c>
      <c r="E41" s="273">
        <f>VLOOKUP(B41,'[1]판매원현황(2022)'!$B:$D,2,FALSE)</f>
        <v>3536</v>
      </c>
      <c r="F41" s="273">
        <f>VLOOKUP(B41,'[1]판매원현황(2022)'!$B:$D,3,FALSE)</f>
        <v>698</v>
      </c>
      <c r="G41" s="331">
        <f t="shared" si="1"/>
        <v>6514</v>
      </c>
      <c r="H41" s="331">
        <f t="shared" si="1"/>
        <v>1220</v>
      </c>
      <c r="I41" s="225"/>
      <c r="J41" s="49"/>
      <c r="K41" s="166"/>
      <c r="L41" s="166"/>
      <c r="Q41" s="332"/>
    </row>
    <row r="42" spans="1:17">
      <c r="A42" s="206">
        <v>37</v>
      </c>
      <c r="B42" s="279" t="s">
        <v>57</v>
      </c>
      <c r="C42" s="334">
        <v>48458</v>
      </c>
      <c r="D42" s="334">
        <v>2889</v>
      </c>
      <c r="E42" s="273">
        <f>VLOOKUP(B42,'[1]판매원현황(2022)'!$B:$D,2,FALSE)</f>
        <v>41783</v>
      </c>
      <c r="F42" s="273">
        <f>VLOOKUP(B42,'[1]판매원현황(2022)'!$B:$D,3,FALSE)</f>
        <v>3963</v>
      </c>
      <c r="G42" s="331">
        <f t="shared" si="1"/>
        <v>6675</v>
      </c>
      <c r="H42" s="331">
        <f t="shared" si="1"/>
        <v>-1074</v>
      </c>
      <c r="I42" s="287"/>
      <c r="J42" s="49"/>
      <c r="K42" s="166"/>
      <c r="L42" s="166"/>
      <c r="Q42" s="332"/>
    </row>
    <row r="43" spans="1:17">
      <c r="A43" s="206">
        <v>38</v>
      </c>
      <c r="B43" s="279" t="s">
        <v>176</v>
      </c>
      <c r="C43" s="334">
        <v>5480</v>
      </c>
      <c r="D43" s="334">
        <v>2239</v>
      </c>
      <c r="E43" s="273">
        <f>VLOOKUP(B43,'[1]판매원현황(2022)'!$B:$D,2,FALSE)</f>
        <v>2734</v>
      </c>
      <c r="F43" s="273">
        <f>VLOOKUP(B43,'[1]판매원현황(2022)'!$B:$D,3,FALSE)</f>
        <v>1480</v>
      </c>
      <c r="G43" s="331">
        <f t="shared" si="1"/>
        <v>2746</v>
      </c>
      <c r="H43" s="331">
        <f t="shared" si="1"/>
        <v>759</v>
      </c>
      <c r="I43" s="232"/>
      <c r="J43" s="275"/>
      <c r="K43" s="166"/>
      <c r="L43" s="166"/>
      <c r="Q43" s="329"/>
    </row>
    <row r="44" spans="1:17">
      <c r="A44" s="206">
        <v>39</v>
      </c>
      <c r="B44" s="220" t="s">
        <v>259</v>
      </c>
      <c r="C44" s="335">
        <v>38395</v>
      </c>
      <c r="D44" s="335">
        <v>2879</v>
      </c>
      <c r="E44" s="273">
        <f>VLOOKUP(B44,'[1]판매원현황(2022)'!$B:$D,2,FALSE)</f>
        <v>41028</v>
      </c>
      <c r="F44" s="273">
        <f>VLOOKUP(B44,'[1]판매원현황(2022)'!$B:$D,3,FALSE)</f>
        <v>3053</v>
      </c>
      <c r="G44" s="331">
        <f t="shared" si="1"/>
        <v>-2633</v>
      </c>
      <c r="H44" s="331">
        <f t="shared" si="1"/>
        <v>-174</v>
      </c>
      <c r="I44" s="232"/>
      <c r="J44" s="49"/>
      <c r="K44" s="166"/>
      <c r="L44" s="166"/>
      <c r="Q44" s="329"/>
    </row>
    <row r="45" spans="1:17">
      <c r="A45" s="206">
        <v>40</v>
      </c>
      <c r="B45" s="220" t="s">
        <v>196</v>
      </c>
      <c r="C45" s="341">
        <v>104683</v>
      </c>
      <c r="D45" s="341">
        <v>4320</v>
      </c>
      <c r="E45" s="273">
        <f>VLOOKUP(B45,'[1]판매원현황(2022)'!$B:$D,2,FALSE)</f>
        <v>87195</v>
      </c>
      <c r="F45" s="273">
        <f>VLOOKUP(B45,'[1]판매원현황(2022)'!$B:$D,3,FALSE)</f>
        <v>5166</v>
      </c>
      <c r="G45" s="331">
        <f t="shared" si="1"/>
        <v>17488</v>
      </c>
      <c r="H45" s="331">
        <f t="shared" si="1"/>
        <v>-846</v>
      </c>
      <c r="I45" s="225"/>
      <c r="J45" s="275"/>
      <c r="K45" s="166"/>
      <c r="L45" s="166"/>
      <c r="Q45" s="329"/>
    </row>
    <row r="46" spans="1:17">
      <c r="A46" s="206">
        <v>41</v>
      </c>
      <c r="B46" s="279" t="s">
        <v>46</v>
      </c>
      <c r="C46" s="334">
        <v>12409</v>
      </c>
      <c r="D46" s="334">
        <v>1007</v>
      </c>
      <c r="E46" s="273">
        <f>VLOOKUP(B46,'[1]판매원현황(2022)'!$B:$D,2,FALSE)</f>
        <v>9044</v>
      </c>
      <c r="F46" s="273">
        <f>VLOOKUP(B46,'[1]판매원현황(2022)'!$B:$D,3,FALSE)</f>
        <v>1053</v>
      </c>
      <c r="G46" s="331">
        <f t="shared" si="1"/>
        <v>3365</v>
      </c>
      <c r="H46" s="331">
        <f t="shared" si="1"/>
        <v>-46</v>
      </c>
      <c r="I46" s="232"/>
      <c r="J46" s="275"/>
      <c r="K46" s="166"/>
      <c r="L46" s="166"/>
      <c r="Q46" s="329"/>
    </row>
    <row r="47" spans="1:17">
      <c r="A47" s="206">
        <v>42</v>
      </c>
      <c r="B47" s="279" t="s">
        <v>34</v>
      </c>
      <c r="C47" s="334">
        <v>581</v>
      </c>
      <c r="D47" s="334">
        <v>119</v>
      </c>
      <c r="E47" s="273">
        <f>VLOOKUP(B47,'[1]판매원현황(2022)'!$B:$D,2,FALSE)</f>
        <v>704</v>
      </c>
      <c r="F47" s="273">
        <f>VLOOKUP(B47,'[1]판매원현황(2022)'!$B:$D,3,FALSE)</f>
        <v>245</v>
      </c>
      <c r="G47" s="331">
        <f t="shared" si="1"/>
        <v>-123</v>
      </c>
      <c r="H47" s="331">
        <f t="shared" si="1"/>
        <v>-126</v>
      </c>
      <c r="I47" s="225"/>
      <c r="J47" s="275"/>
      <c r="K47" s="166"/>
      <c r="L47" s="166"/>
      <c r="Q47" s="332"/>
    </row>
    <row r="48" spans="1:17">
      <c r="A48" s="206">
        <v>43</v>
      </c>
      <c r="B48" s="279" t="s">
        <v>191</v>
      </c>
      <c r="C48" s="334">
        <v>18003</v>
      </c>
      <c r="D48" s="334">
        <v>2522</v>
      </c>
      <c r="E48" s="273">
        <f>VLOOKUP(B48,'[1]판매원현황(2022)'!$B:$D,2,FALSE)</f>
        <v>9606</v>
      </c>
      <c r="F48" s="273">
        <f>VLOOKUP(B48,'[1]판매원현황(2022)'!$B:$D,3,FALSE)</f>
        <v>1918</v>
      </c>
      <c r="G48" s="331">
        <f t="shared" si="1"/>
        <v>8397</v>
      </c>
      <c r="H48" s="331">
        <f t="shared" si="1"/>
        <v>604</v>
      </c>
      <c r="I48" s="225"/>
      <c r="J48" s="49"/>
      <c r="K48" s="166"/>
      <c r="L48" s="166"/>
      <c r="Q48" s="332"/>
    </row>
    <row r="49" spans="1:17">
      <c r="A49" s="206">
        <v>44</v>
      </c>
      <c r="B49" s="220" t="s">
        <v>378</v>
      </c>
      <c r="C49" s="336">
        <v>16957</v>
      </c>
      <c r="D49" s="336">
        <v>2596</v>
      </c>
      <c r="E49" s="273">
        <f>VLOOKUP(B49,'[1]판매원현황(2022)'!$B:$D,2,FALSE)</f>
        <v>15678</v>
      </c>
      <c r="F49" s="273">
        <f>VLOOKUP(B49,'[1]판매원현황(2022)'!$B:$D,3,FALSE)</f>
        <v>2532</v>
      </c>
      <c r="G49" s="331">
        <f t="shared" si="1"/>
        <v>1279</v>
      </c>
      <c r="H49" s="331">
        <f t="shared" si="1"/>
        <v>64</v>
      </c>
      <c r="I49" s="232"/>
      <c r="J49" s="275"/>
      <c r="K49" s="166"/>
      <c r="L49" s="166"/>
      <c r="Q49" s="329"/>
    </row>
    <row r="50" spans="1:17">
      <c r="A50" s="206">
        <v>45</v>
      </c>
      <c r="B50" s="279" t="s">
        <v>92</v>
      </c>
      <c r="C50" s="334">
        <v>4018</v>
      </c>
      <c r="D50" s="334">
        <v>1319</v>
      </c>
      <c r="E50" s="273">
        <f>VLOOKUP(B50,'[1]판매원현황(2022)'!$B:$D,2,FALSE)</f>
        <v>1759</v>
      </c>
      <c r="F50" s="273">
        <f>VLOOKUP(B50,'[1]판매원현황(2022)'!$B:$D,3,FALSE)</f>
        <v>503</v>
      </c>
      <c r="G50" s="331">
        <f t="shared" si="1"/>
        <v>2259</v>
      </c>
      <c r="H50" s="331">
        <f t="shared" si="1"/>
        <v>816</v>
      </c>
      <c r="I50" s="225"/>
      <c r="J50" s="275"/>
      <c r="K50" s="166"/>
      <c r="L50" s="166"/>
      <c r="Q50" s="332"/>
    </row>
    <row r="51" spans="1:17">
      <c r="A51" s="206">
        <v>46</v>
      </c>
      <c r="B51" s="220" t="s">
        <v>201</v>
      </c>
      <c r="C51" s="335">
        <v>34623</v>
      </c>
      <c r="D51" s="335">
        <v>7578</v>
      </c>
      <c r="E51" s="273">
        <f>VLOOKUP(B51,'[1]판매원현황(2022)'!$B:$D,2,FALSE)</f>
        <v>24446</v>
      </c>
      <c r="F51" s="273">
        <f>VLOOKUP(B51,'[1]판매원현황(2022)'!$B:$D,3,FALSE)</f>
        <v>8510</v>
      </c>
      <c r="G51" s="331">
        <f t="shared" si="1"/>
        <v>10177</v>
      </c>
      <c r="H51" s="331">
        <f t="shared" si="1"/>
        <v>-932</v>
      </c>
      <c r="I51" s="232"/>
      <c r="J51" s="275"/>
      <c r="K51" s="166"/>
      <c r="L51" s="166"/>
      <c r="Q51" s="329"/>
    </row>
    <row r="52" spans="1:17">
      <c r="A52" s="206">
        <v>47</v>
      </c>
      <c r="B52" s="220" t="s">
        <v>583</v>
      </c>
      <c r="C52" s="337">
        <v>20537</v>
      </c>
      <c r="D52" s="337">
        <v>3240</v>
      </c>
      <c r="E52" s="273">
        <v>0</v>
      </c>
      <c r="F52" s="273">
        <v>0</v>
      </c>
      <c r="G52" s="331">
        <f t="shared" si="1"/>
        <v>20537</v>
      </c>
      <c r="H52" s="331">
        <f t="shared" si="1"/>
        <v>3240</v>
      </c>
      <c r="I52" s="225" t="s">
        <v>732</v>
      </c>
      <c r="J52" s="275"/>
      <c r="K52" s="166"/>
      <c r="L52" s="166"/>
      <c r="Q52" s="332"/>
    </row>
    <row r="53" spans="1:17">
      <c r="A53" s="206">
        <v>48</v>
      </c>
      <c r="B53" s="279" t="s">
        <v>84</v>
      </c>
      <c r="C53" s="334">
        <v>1517</v>
      </c>
      <c r="D53" s="334">
        <v>365</v>
      </c>
      <c r="E53" s="273">
        <f>VLOOKUP(B53,'[1]판매원현황(2022)'!$B:$D,2,FALSE)</f>
        <v>1366</v>
      </c>
      <c r="F53" s="273">
        <f>VLOOKUP(B53,'[1]판매원현황(2022)'!$B:$D,3,FALSE)</f>
        <v>509</v>
      </c>
      <c r="G53" s="331">
        <f t="shared" si="1"/>
        <v>151</v>
      </c>
      <c r="H53" s="331">
        <f t="shared" si="1"/>
        <v>-144</v>
      </c>
      <c r="I53" s="225"/>
      <c r="J53" s="275"/>
      <c r="K53" s="166"/>
      <c r="L53" s="166"/>
      <c r="Q53" s="332"/>
    </row>
    <row r="54" spans="1:17">
      <c r="A54" s="206">
        <v>49</v>
      </c>
      <c r="B54" s="279" t="s">
        <v>62</v>
      </c>
      <c r="C54" s="334">
        <v>978</v>
      </c>
      <c r="D54" s="334">
        <v>271</v>
      </c>
      <c r="E54" s="273">
        <f>VLOOKUP(B54,'[1]판매원현황(2022)'!$B:$D,2,FALSE)</f>
        <v>1268</v>
      </c>
      <c r="F54" s="273">
        <f>VLOOKUP(B54,'[1]판매원현황(2022)'!$B:$D,3,FALSE)</f>
        <v>546</v>
      </c>
      <c r="G54" s="331">
        <f t="shared" si="1"/>
        <v>-290</v>
      </c>
      <c r="H54" s="331">
        <f t="shared" si="1"/>
        <v>-275</v>
      </c>
      <c r="I54" s="232"/>
      <c r="J54" s="275"/>
      <c r="K54" s="166"/>
      <c r="L54" s="166"/>
      <c r="Q54" s="329"/>
    </row>
    <row r="55" spans="1:17">
      <c r="A55" s="206">
        <v>50</v>
      </c>
      <c r="B55" s="279" t="s">
        <v>98</v>
      </c>
      <c r="C55" s="334">
        <v>4982</v>
      </c>
      <c r="D55" s="334">
        <v>1331</v>
      </c>
      <c r="E55" s="273">
        <f>VLOOKUP(B55,'[1]판매원현황(2022)'!$B:$D,2,FALSE)</f>
        <v>4781</v>
      </c>
      <c r="F55" s="273">
        <f>VLOOKUP(B55,'[1]판매원현황(2022)'!$B:$D,3,FALSE)</f>
        <v>1616</v>
      </c>
      <c r="G55" s="331">
        <f t="shared" si="1"/>
        <v>201</v>
      </c>
      <c r="H55" s="331">
        <f t="shared" si="1"/>
        <v>-285</v>
      </c>
      <c r="I55" s="233"/>
      <c r="J55" s="49"/>
      <c r="K55" s="166"/>
      <c r="L55" s="166"/>
      <c r="Q55" s="332"/>
    </row>
    <row r="56" spans="1:17">
      <c r="A56" s="206">
        <v>51</v>
      </c>
      <c r="B56" s="279" t="s">
        <v>54</v>
      </c>
      <c r="C56" s="334">
        <v>28953</v>
      </c>
      <c r="D56" s="334">
        <v>3301</v>
      </c>
      <c r="E56" s="273">
        <f>VLOOKUP(B56,'[1]판매원현황(2022)'!$B:$D,2,FALSE)</f>
        <v>25458</v>
      </c>
      <c r="F56" s="273">
        <f>VLOOKUP(B56,'[1]판매원현황(2022)'!$B:$D,3,FALSE)</f>
        <v>3483</v>
      </c>
      <c r="G56" s="331">
        <f t="shared" si="1"/>
        <v>3495</v>
      </c>
      <c r="H56" s="331">
        <f t="shared" si="1"/>
        <v>-182</v>
      </c>
      <c r="I56" s="232"/>
      <c r="J56" s="275"/>
      <c r="K56" s="166"/>
      <c r="L56" s="166"/>
      <c r="Q56" s="329"/>
    </row>
    <row r="57" spans="1:17">
      <c r="A57" s="206">
        <v>52</v>
      </c>
      <c r="B57" s="220" t="s">
        <v>381</v>
      </c>
      <c r="C57" s="335">
        <v>3104</v>
      </c>
      <c r="D57" s="336">
        <v>712</v>
      </c>
      <c r="E57" s="273">
        <f>VLOOKUP(B57,'[1]판매원현황(2022)'!$B:$D,2,FALSE)</f>
        <v>9324</v>
      </c>
      <c r="F57" s="273">
        <f>VLOOKUP(B57,'[1]판매원현황(2022)'!$B:$D,3,FALSE)</f>
        <v>591</v>
      </c>
      <c r="G57" s="331">
        <f t="shared" si="1"/>
        <v>-6220</v>
      </c>
      <c r="H57" s="331">
        <f t="shared" si="1"/>
        <v>121</v>
      </c>
      <c r="I57" s="232"/>
      <c r="J57" s="342"/>
      <c r="K57" s="162"/>
      <c r="L57" s="162"/>
      <c r="Q57" s="329"/>
    </row>
    <row r="58" spans="1:17">
      <c r="A58" s="206">
        <v>53</v>
      </c>
      <c r="B58" s="279" t="s">
        <v>128</v>
      </c>
      <c r="C58" s="334">
        <v>954</v>
      </c>
      <c r="D58" s="334">
        <v>833</v>
      </c>
      <c r="E58" s="273">
        <f>VLOOKUP(B58,'[1]판매원현황(2022)'!$B:$D,2,FALSE)</f>
        <v>926</v>
      </c>
      <c r="F58" s="273">
        <f>VLOOKUP(B58,'[1]판매원현황(2022)'!$B:$D,3,FALSE)</f>
        <v>827</v>
      </c>
      <c r="G58" s="331">
        <f t="shared" si="1"/>
        <v>28</v>
      </c>
      <c r="H58" s="331">
        <f t="shared" si="1"/>
        <v>6</v>
      </c>
      <c r="I58" s="225"/>
      <c r="J58" s="275"/>
      <c r="K58" s="166"/>
      <c r="L58" s="166"/>
      <c r="Q58" s="332"/>
    </row>
    <row r="59" spans="1:17">
      <c r="A59" s="206">
        <v>54</v>
      </c>
      <c r="B59" s="220" t="s">
        <v>305</v>
      </c>
      <c r="C59" s="330">
        <v>1963</v>
      </c>
      <c r="D59" s="330">
        <v>1699</v>
      </c>
      <c r="E59" s="273">
        <f>VLOOKUP(B59,'[1]판매원현황(2022)'!$B:$D,2,FALSE)</f>
        <v>994</v>
      </c>
      <c r="F59" s="273">
        <f>VLOOKUP(B59,'[1]판매원현황(2022)'!$B:$D,3,FALSE)</f>
        <v>578</v>
      </c>
      <c r="G59" s="331">
        <f t="shared" si="1"/>
        <v>969</v>
      </c>
      <c r="H59" s="331">
        <f t="shared" si="1"/>
        <v>1121</v>
      </c>
      <c r="I59" s="225"/>
      <c r="J59" s="49"/>
      <c r="K59" s="166"/>
      <c r="L59" s="166"/>
      <c r="Q59" s="332"/>
    </row>
    <row r="60" spans="1:17">
      <c r="A60" s="206">
        <v>55</v>
      </c>
      <c r="B60" s="220" t="s">
        <v>593</v>
      </c>
      <c r="C60" s="335">
        <v>4097</v>
      </c>
      <c r="D60" s="335">
        <v>1187</v>
      </c>
      <c r="E60" s="273">
        <v>0</v>
      </c>
      <c r="F60" s="273">
        <v>0</v>
      </c>
      <c r="G60" s="331">
        <f t="shared" si="1"/>
        <v>4097</v>
      </c>
      <c r="H60" s="331">
        <f t="shared" si="1"/>
        <v>1187</v>
      </c>
      <c r="I60" s="291" t="s">
        <v>733</v>
      </c>
      <c r="J60" s="275"/>
      <c r="K60" s="166"/>
      <c r="L60" s="166"/>
      <c r="Q60" s="343"/>
    </row>
    <row r="61" spans="1:17">
      <c r="A61" s="206">
        <v>56</v>
      </c>
      <c r="B61" s="220" t="s">
        <v>597</v>
      </c>
      <c r="C61" s="335">
        <v>13230</v>
      </c>
      <c r="D61" s="335">
        <v>6098</v>
      </c>
      <c r="E61" s="344">
        <v>777</v>
      </c>
      <c r="F61" s="344">
        <v>154</v>
      </c>
      <c r="G61" s="331">
        <f t="shared" si="1"/>
        <v>12453</v>
      </c>
      <c r="H61" s="331">
        <f t="shared" si="1"/>
        <v>5944</v>
      </c>
      <c r="I61" s="225" t="s">
        <v>734</v>
      </c>
      <c r="J61" s="49"/>
      <c r="K61" s="166"/>
      <c r="L61" s="166"/>
      <c r="Q61" s="329"/>
    </row>
    <row r="62" spans="1:17">
      <c r="A62" s="206">
        <v>57</v>
      </c>
      <c r="B62" s="293" t="s">
        <v>600</v>
      </c>
      <c r="C62" s="345">
        <v>5867</v>
      </c>
      <c r="D62" s="345">
        <v>1753</v>
      </c>
      <c r="E62" s="273">
        <v>0</v>
      </c>
      <c r="F62" s="273">
        <v>0</v>
      </c>
      <c r="G62" s="331">
        <f t="shared" si="1"/>
        <v>5867</v>
      </c>
      <c r="H62" s="331">
        <f t="shared" si="1"/>
        <v>1753</v>
      </c>
      <c r="I62" s="233" t="s">
        <v>735</v>
      </c>
      <c r="J62" s="275"/>
      <c r="K62" s="166"/>
      <c r="L62" s="166"/>
      <c r="Q62" s="332"/>
    </row>
    <row r="63" spans="1:17">
      <c r="A63" s="206">
        <v>58</v>
      </c>
      <c r="B63" s="279" t="s">
        <v>51</v>
      </c>
      <c r="C63" s="334">
        <v>100954</v>
      </c>
      <c r="D63" s="334">
        <v>599</v>
      </c>
      <c r="E63" s="273">
        <f>VLOOKUP(B63,'[1]판매원현황(2022)'!$B:$D,2,FALSE)</f>
        <v>25331</v>
      </c>
      <c r="F63" s="273">
        <f>VLOOKUP(B63,'[1]판매원현황(2022)'!$B:$D,3,FALSE)</f>
        <v>1028</v>
      </c>
      <c r="G63" s="331">
        <f t="shared" si="1"/>
        <v>75623</v>
      </c>
      <c r="H63" s="331">
        <f t="shared" si="1"/>
        <v>-429</v>
      </c>
      <c r="I63" s="225"/>
      <c r="J63" s="49"/>
      <c r="K63" s="166"/>
      <c r="L63" s="166"/>
      <c r="Q63" s="332"/>
    </row>
    <row r="64" spans="1:17">
      <c r="A64" s="206">
        <v>59</v>
      </c>
      <c r="B64" s="220" t="s">
        <v>604</v>
      </c>
      <c r="C64" s="346">
        <v>7556</v>
      </c>
      <c r="D64" s="346">
        <v>1465</v>
      </c>
      <c r="E64" s="344">
        <v>4999</v>
      </c>
      <c r="F64" s="344">
        <v>2075</v>
      </c>
      <c r="G64" s="331">
        <f t="shared" si="1"/>
        <v>2557</v>
      </c>
      <c r="H64" s="331">
        <f t="shared" si="1"/>
        <v>-610</v>
      </c>
      <c r="I64" s="225" t="s">
        <v>736</v>
      </c>
      <c r="J64" s="49"/>
      <c r="K64" s="166"/>
      <c r="L64" s="166"/>
      <c r="Q64" s="332"/>
    </row>
    <row r="65" spans="1:17">
      <c r="A65" s="206">
        <v>60</v>
      </c>
      <c r="B65" s="220" t="s">
        <v>379</v>
      </c>
      <c r="C65" s="347">
        <v>1237</v>
      </c>
      <c r="D65" s="347">
        <v>375</v>
      </c>
      <c r="E65" s="273">
        <f>VLOOKUP(B65,'[1]판매원현황(2022)'!$B:$D,2,FALSE)</f>
        <v>906</v>
      </c>
      <c r="F65" s="273">
        <f>VLOOKUP(B65,'[1]판매원현황(2022)'!$B:$D,3,FALSE)</f>
        <v>426</v>
      </c>
      <c r="G65" s="331">
        <f t="shared" si="1"/>
        <v>331</v>
      </c>
      <c r="H65" s="331">
        <f t="shared" si="1"/>
        <v>-51</v>
      </c>
      <c r="I65" s="225"/>
      <c r="J65" s="275"/>
      <c r="K65" s="166"/>
      <c r="L65" s="166"/>
      <c r="Q65" s="332"/>
    </row>
    <row r="66" spans="1:17">
      <c r="A66" s="206">
        <v>61</v>
      </c>
      <c r="B66" s="279" t="s">
        <v>187</v>
      </c>
      <c r="C66" s="334">
        <v>28408</v>
      </c>
      <c r="D66" s="334">
        <v>753</v>
      </c>
      <c r="E66" s="273">
        <f>VLOOKUP(B66,'[1]판매원현황(2022)'!$B:$D,2,FALSE)</f>
        <v>2123</v>
      </c>
      <c r="F66" s="273">
        <f>VLOOKUP(B66,'[1]판매원현황(2022)'!$B:$D,3,FALSE)</f>
        <v>439</v>
      </c>
      <c r="G66" s="331">
        <f t="shared" si="1"/>
        <v>26285</v>
      </c>
      <c r="H66" s="331">
        <f t="shared" si="1"/>
        <v>314</v>
      </c>
      <c r="I66" s="232"/>
      <c r="J66" s="275"/>
      <c r="K66" s="166"/>
      <c r="L66" s="166"/>
      <c r="Q66" s="329"/>
    </row>
    <row r="67" spans="1:17">
      <c r="A67" s="206">
        <v>62</v>
      </c>
      <c r="B67" s="220" t="s">
        <v>209</v>
      </c>
      <c r="C67" s="336">
        <v>8160</v>
      </c>
      <c r="D67" s="335">
        <v>787</v>
      </c>
      <c r="E67" s="273">
        <f>VLOOKUP(B67,'[1]판매원현황(2022)'!$B:$D,2,FALSE)</f>
        <v>8019</v>
      </c>
      <c r="F67" s="273">
        <f>VLOOKUP(B67,'[1]판매원현황(2022)'!$B:$D,3,FALSE)</f>
        <v>548</v>
      </c>
      <c r="G67" s="331">
        <f t="shared" si="1"/>
        <v>141</v>
      </c>
      <c r="H67" s="331">
        <f t="shared" si="1"/>
        <v>239</v>
      </c>
      <c r="I67" s="225"/>
      <c r="J67" s="275"/>
      <c r="K67" s="166"/>
      <c r="L67" s="166"/>
      <c r="Q67" s="332"/>
    </row>
    <row r="68" spans="1:17">
      <c r="A68" s="206">
        <v>63</v>
      </c>
      <c r="B68" s="220" t="s">
        <v>208</v>
      </c>
      <c r="C68" s="348">
        <v>3215</v>
      </c>
      <c r="D68" s="348">
        <v>358</v>
      </c>
      <c r="E68" s="273">
        <f>VLOOKUP(B68,'[1]판매원현황(2022)'!$B:$D,2,FALSE)</f>
        <v>2331</v>
      </c>
      <c r="F68" s="273">
        <f>VLOOKUP(B68,'[1]판매원현황(2022)'!$B:$D,3,FALSE)</f>
        <v>353</v>
      </c>
      <c r="G68" s="331">
        <f t="shared" si="1"/>
        <v>884</v>
      </c>
      <c r="H68" s="331">
        <f t="shared" si="1"/>
        <v>5</v>
      </c>
      <c r="I68" s="225"/>
      <c r="J68" s="275"/>
      <c r="K68" s="166"/>
      <c r="L68" s="166"/>
      <c r="Q68" s="332"/>
    </row>
    <row r="69" spans="1:17">
      <c r="A69" s="206">
        <v>64</v>
      </c>
      <c r="B69" s="279" t="s">
        <v>48</v>
      </c>
      <c r="C69" s="334">
        <v>11761</v>
      </c>
      <c r="D69" s="334">
        <v>1008</v>
      </c>
      <c r="E69" s="273">
        <f>VLOOKUP(B69,'[1]판매원현황(2022)'!$B:$D,2,FALSE)</f>
        <v>5955</v>
      </c>
      <c r="F69" s="273">
        <f>VLOOKUP(B69,'[1]판매원현황(2022)'!$B:$D,3,FALSE)</f>
        <v>1383</v>
      </c>
      <c r="G69" s="331">
        <f t="shared" si="1"/>
        <v>5806</v>
      </c>
      <c r="H69" s="331">
        <f t="shared" si="1"/>
        <v>-375</v>
      </c>
      <c r="I69" s="225"/>
      <c r="J69" s="49"/>
      <c r="K69" s="166"/>
      <c r="L69" s="166"/>
      <c r="Q69" s="332"/>
    </row>
    <row r="70" spans="1:17">
      <c r="A70" s="206">
        <v>65</v>
      </c>
      <c r="B70" s="220" t="s">
        <v>203</v>
      </c>
      <c r="C70" s="335">
        <v>1687</v>
      </c>
      <c r="D70" s="335">
        <v>1490</v>
      </c>
      <c r="E70" s="273">
        <f>VLOOKUP(B70,'[1]판매원현황(2022)'!$B:$D,2,FALSE)</f>
        <v>3794</v>
      </c>
      <c r="F70" s="273">
        <f>VLOOKUP(B70,'[1]판매원현황(2022)'!$B:$D,3,FALSE)</f>
        <v>2888</v>
      </c>
      <c r="G70" s="331">
        <f t="shared" si="1"/>
        <v>-2107</v>
      </c>
      <c r="H70" s="331">
        <f t="shared" si="1"/>
        <v>-1398</v>
      </c>
      <c r="I70" s="232"/>
      <c r="J70" s="290"/>
      <c r="K70" s="166"/>
      <c r="L70" s="166"/>
      <c r="Q70" s="329"/>
    </row>
    <row r="71" spans="1:17">
      <c r="A71" s="206">
        <v>66</v>
      </c>
      <c r="B71" s="220" t="s">
        <v>204</v>
      </c>
      <c r="C71" s="349">
        <v>46333</v>
      </c>
      <c r="D71" s="349">
        <v>1138</v>
      </c>
      <c r="E71" s="273">
        <f>VLOOKUP(B71,'[1]판매원현황(2022)'!$B:$D,2,FALSE)</f>
        <v>45744</v>
      </c>
      <c r="F71" s="273">
        <f>VLOOKUP(B71,'[1]판매원현황(2022)'!$B:$D,3,FALSE)</f>
        <v>1079</v>
      </c>
      <c r="G71" s="331">
        <f t="shared" si="1"/>
        <v>589</v>
      </c>
      <c r="H71" s="331">
        <f t="shared" si="1"/>
        <v>59</v>
      </c>
      <c r="I71" s="232"/>
      <c r="J71" s="275"/>
      <c r="K71" s="166"/>
      <c r="L71" s="166"/>
      <c r="Q71" s="329"/>
    </row>
    <row r="72" spans="1:17">
      <c r="A72" s="206">
        <v>67</v>
      </c>
      <c r="B72" s="279" t="s">
        <v>137</v>
      </c>
      <c r="C72" s="334">
        <v>6356</v>
      </c>
      <c r="D72" s="334">
        <v>670</v>
      </c>
      <c r="E72" s="273">
        <f>VLOOKUP(B72,'[1]판매원현황(2022)'!$B:$D,2,FALSE)</f>
        <v>5423</v>
      </c>
      <c r="F72" s="273">
        <f>VLOOKUP(B72,'[1]판매원현황(2022)'!$B:$D,3,FALSE)</f>
        <v>487</v>
      </c>
      <c r="G72" s="331">
        <f t="shared" si="1"/>
        <v>933</v>
      </c>
      <c r="H72" s="331">
        <f t="shared" si="1"/>
        <v>183</v>
      </c>
      <c r="I72" s="232"/>
      <c r="J72" s="275"/>
      <c r="K72" s="166"/>
      <c r="L72" s="166"/>
      <c r="Q72" s="329"/>
    </row>
    <row r="73" spans="1:17">
      <c r="A73" s="206">
        <v>68</v>
      </c>
      <c r="B73" s="220" t="s">
        <v>611</v>
      </c>
      <c r="C73" s="335">
        <v>2519</v>
      </c>
      <c r="D73" s="335">
        <v>877</v>
      </c>
      <c r="E73" s="344">
        <v>1423</v>
      </c>
      <c r="F73" s="344">
        <v>432</v>
      </c>
      <c r="G73" s="331">
        <f t="shared" si="1"/>
        <v>1096</v>
      </c>
      <c r="H73" s="331">
        <f t="shared" si="1"/>
        <v>445</v>
      </c>
      <c r="I73" s="225" t="s">
        <v>737</v>
      </c>
      <c r="J73" s="342"/>
      <c r="K73" s="162"/>
      <c r="L73" s="162"/>
      <c r="Q73" s="329"/>
    </row>
    <row r="74" spans="1:17">
      <c r="A74" s="206">
        <v>69</v>
      </c>
      <c r="B74" s="220" t="s">
        <v>380</v>
      </c>
      <c r="C74" s="335">
        <v>6187</v>
      </c>
      <c r="D74" s="335">
        <v>960</v>
      </c>
      <c r="E74" s="273">
        <f>VLOOKUP(B74,'[1]판매원현황(2022)'!$B:$D,2,FALSE)</f>
        <v>12294</v>
      </c>
      <c r="F74" s="273">
        <f>VLOOKUP(B74,'[1]판매원현황(2022)'!$B:$D,3,FALSE)</f>
        <v>1205</v>
      </c>
      <c r="G74" s="331">
        <f t="shared" si="1"/>
        <v>-6107</v>
      </c>
      <c r="H74" s="331">
        <f t="shared" si="1"/>
        <v>-245</v>
      </c>
      <c r="I74" s="232"/>
      <c r="J74" s="275"/>
      <c r="K74" s="166"/>
      <c r="L74" s="166"/>
      <c r="Q74" s="329"/>
    </row>
    <row r="75" spans="1:17">
      <c r="A75" s="206">
        <v>70</v>
      </c>
      <c r="B75" s="220" t="s">
        <v>366</v>
      </c>
      <c r="C75" s="350">
        <v>6896</v>
      </c>
      <c r="D75" s="350">
        <v>848</v>
      </c>
      <c r="E75" s="273">
        <f>VLOOKUP(B75,'[1]판매원현황(2022)'!$B:$D,2,FALSE)</f>
        <v>2792</v>
      </c>
      <c r="F75" s="273">
        <f>VLOOKUP(B75,'[1]판매원현황(2022)'!$B:$D,3,FALSE)</f>
        <v>84</v>
      </c>
      <c r="G75" s="331">
        <f t="shared" si="1"/>
        <v>4104</v>
      </c>
      <c r="H75" s="331">
        <f t="shared" si="1"/>
        <v>764</v>
      </c>
      <c r="I75" s="232"/>
      <c r="J75" s="342"/>
      <c r="K75" s="162"/>
      <c r="L75" s="162"/>
      <c r="Q75" s="329"/>
    </row>
    <row r="76" spans="1:17">
      <c r="A76" s="206">
        <v>71</v>
      </c>
      <c r="B76" s="279" t="s">
        <v>719</v>
      </c>
      <c r="C76" s="334">
        <v>15914</v>
      </c>
      <c r="D76" s="334">
        <v>2854</v>
      </c>
      <c r="E76" s="273">
        <v>0</v>
      </c>
      <c r="F76" s="273">
        <v>0</v>
      </c>
      <c r="G76" s="331">
        <f t="shared" si="1"/>
        <v>15914</v>
      </c>
      <c r="H76" s="331">
        <f t="shared" si="1"/>
        <v>2854</v>
      </c>
      <c r="I76" s="300" t="s">
        <v>738</v>
      </c>
      <c r="J76" s="49"/>
      <c r="K76" s="166"/>
      <c r="L76" s="166"/>
      <c r="Q76" s="329"/>
    </row>
    <row r="77" spans="1:17">
      <c r="A77" s="206">
        <v>72</v>
      </c>
      <c r="B77" s="293" t="s">
        <v>623</v>
      </c>
      <c r="C77" s="345">
        <v>15452</v>
      </c>
      <c r="D77" s="345">
        <v>1392</v>
      </c>
      <c r="E77" s="344">
        <v>12170</v>
      </c>
      <c r="F77" s="344">
        <v>1528</v>
      </c>
      <c r="G77" s="331">
        <f t="shared" si="1"/>
        <v>3282</v>
      </c>
      <c r="H77" s="331">
        <f t="shared" si="1"/>
        <v>-136</v>
      </c>
      <c r="I77" s="225" t="s">
        <v>739</v>
      </c>
      <c r="J77" s="351"/>
      <c r="K77" s="162"/>
      <c r="L77" s="162"/>
      <c r="Q77" s="332"/>
    </row>
    <row r="78" spans="1:17">
      <c r="A78" s="206">
        <v>73</v>
      </c>
      <c r="B78" s="279" t="s">
        <v>68</v>
      </c>
      <c r="C78" s="334">
        <v>6756</v>
      </c>
      <c r="D78" s="334">
        <v>1574</v>
      </c>
      <c r="E78" s="273">
        <f>VLOOKUP(B78,'[1]판매원현황(2022)'!$B:$D,2,FALSE)</f>
        <v>6714</v>
      </c>
      <c r="F78" s="273">
        <f>VLOOKUP(B78,'[1]판매원현황(2022)'!$B:$D,3,FALSE)</f>
        <v>1679</v>
      </c>
      <c r="G78" s="331">
        <f t="shared" si="1"/>
        <v>42</v>
      </c>
      <c r="H78" s="331">
        <f t="shared" si="1"/>
        <v>-105</v>
      </c>
      <c r="I78" s="225"/>
      <c r="J78" s="351"/>
      <c r="K78" s="162"/>
      <c r="L78" s="162"/>
      <c r="Q78" s="332"/>
    </row>
    <row r="79" spans="1:17">
      <c r="A79" s="206">
        <v>74</v>
      </c>
      <c r="B79" s="279" t="s">
        <v>73</v>
      </c>
      <c r="C79" s="334">
        <v>2867</v>
      </c>
      <c r="D79" s="334">
        <v>481</v>
      </c>
      <c r="E79" s="273">
        <f>VLOOKUP(B79,'[1]판매원현황(2022)'!$B:$D,2,FALSE)</f>
        <v>3218</v>
      </c>
      <c r="F79" s="273">
        <f>VLOOKUP(B79,'[1]판매원현황(2022)'!$B:$D,3,FALSE)</f>
        <v>551</v>
      </c>
      <c r="G79" s="331">
        <f t="shared" si="1"/>
        <v>-351</v>
      </c>
      <c r="H79" s="331">
        <f t="shared" si="1"/>
        <v>-70</v>
      </c>
      <c r="I79" s="232"/>
      <c r="J79" s="49"/>
      <c r="K79" s="166"/>
      <c r="L79" s="166"/>
      <c r="Q79" s="329"/>
    </row>
    <row r="80" spans="1:17">
      <c r="A80" s="206">
        <v>75</v>
      </c>
      <c r="B80" s="279" t="s">
        <v>60</v>
      </c>
      <c r="C80" s="334">
        <v>7794</v>
      </c>
      <c r="D80" s="334">
        <v>657</v>
      </c>
      <c r="E80" s="273">
        <f>VLOOKUP(B80,'[1]판매원현황(2022)'!$B:$D,2,FALSE)</f>
        <v>5887</v>
      </c>
      <c r="F80" s="273">
        <f>VLOOKUP(B80,'[1]판매원현황(2022)'!$B:$D,3,FALSE)</f>
        <v>569</v>
      </c>
      <c r="G80" s="331">
        <f t="shared" si="1"/>
        <v>1907</v>
      </c>
      <c r="H80" s="331">
        <f t="shared" si="1"/>
        <v>88</v>
      </c>
      <c r="I80" s="233"/>
      <c r="J80" s="49"/>
      <c r="K80" s="166"/>
      <c r="L80" s="166"/>
      <c r="Q80" s="329"/>
    </row>
    <row r="81" spans="1:17">
      <c r="A81" s="206">
        <v>76</v>
      </c>
      <c r="B81" s="220" t="s">
        <v>382</v>
      </c>
      <c r="C81" s="335">
        <v>6463</v>
      </c>
      <c r="D81" s="335">
        <v>1142</v>
      </c>
      <c r="E81" s="273">
        <f>VLOOKUP(B81,'[1]판매원현황(2022)'!$B:$D,2,FALSE)</f>
        <v>5160</v>
      </c>
      <c r="F81" s="273">
        <f>VLOOKUP(B81,'[1]판매원현황(2022)'!$B:$D,3,FALSE)</f>
        <v>2438</v>
      </c>
      <c r="G81" s="331">
        <f t="shared" si="1"/>
        <v>1303</v>
      </c>
      <c r="H81" s="331">
        <f t="shared" si="1"/>
        <v>-1296</v>
      </c>
      <c r="I81" s="232"/>
      <c r="J81" s="49"/>
      <c r="K81" s="166"/>
      <c r="L81" s="166"/>
      <c r="Q81" s="329"/>
    </row>
    <row r="82" spans="1:17">
      <c r="A82" s="206">
        <v>77</v>
      </c>
      <c r="B82" s="220" t="s">
        <v>173</v>
      </c>
      <c r="C82" s="352">
        <v>4203</v>
      </c>
      <c r="D82" s="352">
        <v>462</v>
      </c>
      <c r="E82" s="273">
        <f>VLOOKUP(B82,'[1]판매원현황(2022)'!$B:$D,2,FALSE)</f>
        <v>4071</v>
      </c>
      <c r="F82" s="273">
        <f>VLOOKUP(B82,'[1]판매원현황(2022)'!$B:$D,3,FALSE)</f>
        <v>553</v>
      </c>
      <c r="G82" s="331">
        <f t="shared" si="1"/>
        <v>132</v>
      </c>
      <c r="H82" s="331">
        <f t="shared" si="1"/>
        <v>-91</v>
      </c>
      <c r="I82" s="225"/>
      <c r="J82" s="275"/>
      <c r="K82" s="166"/>
      <c r="L82" s="166"/>
      <c r="Q82" s="332"/>
    </row>
    <row r="83" spans="1:17">
      <c r="A83" s="206">
        <v>78</v>
      </c>
      <c r="B83" s="279" t="s">
        <v>180</v>
      </c>
      <c r="C83" s="334">
        <v>1709</v>
      </c>
      <c r="D83" s="334">
        <v>994</v>
      </c>
      <c r="E83" s="273">
        <f>VLOOKUP(B83,'[1]판매원현황(2022)'!$B:$D,2,FALSE)</f>
        <v>2504</v>
      </c>
      <c r="F83" s="273">
        <f>VLOOKUP(B83,'[1]판매원현황(2022)'!$B:$D,3,FALSE)</f>
        <v>926</v>
      </c>
      <c r="G83" s="331">
        <f t="shared" si="1"/>
        <v>-795</v>
      </c>
      <c r="H83" s="331">
        <f t="shared" si="1"/>
        <v>68</v>
      </c>
      <c r="I83" s="225"/>
      <c r="J83" s="275"/>
      <c r="K83" s="166"/>
      <c r="L83" s="166"/>
      <c r="Q83" s="332"/>
    </row>
    <row r="84" spans="1:17">
      <c r="A84" s="206">
        <v>79</v>
      </c>
      <c r="B84" s="245" t="s">
        <v>364</v>
      </c>
      <c r="C84" s="353">
        <v>39442</v>
      </c>
      <c r="D84" s="354">
        <v>1299</v>
      </c>
      <c r="E84" s="273">
        <f>VLOOKUP(B84,'[1]판매원현황(2022)'!$B:$D,2,FALSE)</f>
        <v>31385</v>
      </c>
      <c r="F84" s="273">
        <f>VLOOKUP(B84,'[1]판매원현황(2022)'!$B:$D,3,FALSE)</f>
        <v>2126</v>
      </c>
      <c r="G84" s="331">
        <f t="shared" si="1"/>
        <v>8057</v>
      </c>
      <c r="H84" s="331">
        <f t="shared" si="1"/>
        <v>-827</v>
      </c>
      <c r="I84" s="232"/>
      <c r="J84" s="275"/>
      <c r="K84" s="166"/>
      <c r="L84" s="166"/>
      <c r="Q84" s="329"/>
    </row>
    <row r="85" spans="1:17">
      <c r="A85" s="206">
        <v>80</v>
      </c>
      <c r="B85" s="220" t="s">
        <v>212</v>
      </c>
      <c r="C85" s="355">
        <v>2875</v>
      </c>
      <c r="D85" s="335">
        <v>659</v>
      </c>
      <c r="E85" s="273">
        <f>VLOOKUP(B85,'[1]판매원현황(2022)'!$B:$D,2,FALSE)</f>
        <v>2097</v>
      </c>
      <c r="F85" s="273">
        <f>VLOOKUP(B85,'[1]판매원현황(2022)'!$B:$D,3,FALSE)</f>
        <v>1830</v>
      </c>
      <c r="G85" s="331">
        <f t="shared" si="1"/>
        <v>778</v>
      </c>
      <c r="H85" s="331">
        <f t="shared" si="1"/>
        <v>-1171</v>
      </c>
      <c r="I85" s="232"/>
      <c r="J85" s="342"/>
      <c r="K85" s="162"/>
      <c r="L85" s="162"/>
      <c r="Q85" s="329"/>
    </row>
    <row r="86" spans="1:17">
      <c r="A86" s="206">
        <v>81</v>
      </c>
      <c r="B86" s="220" t="s">
        <v>740</v>
      </c>
      <c r="C86" s="335">
        <v>855</v>
      </c>
      <c r="D86" s="335">
        <v>341</v>
      </c>
      <c r="E86" s="344">
        <v>1845</v>
      </c>
      <c r="F86" s="344">
        <v>1551</v>
      </c>
      <c r="G86" s="331">
        <f t="shared" ref="G86:H124" si="2">C86-E86</f>
        <v>-990</v>
      </c>
      <c r="H86" s="331">
        <f t="shared" si="2"/>
        <v>-1210</v>
      </c>
      <c r="I86" s="225" t="s">
        <v>741</v>
      </c>
      <c r="J86" s="342"/>
      <c r="K86" s="162"/>
      <c r="L86" s="162"/>
      <c r="Q86" s="329"/>
    </row>
    <row r="87" spans="1:17">
      <c r="A87" s="206">
        <v>82</v>
      </c>
      <c r="B87" s="279" t="s">
        <v>640</v>
      </c>
      <c r="C87" s="334">
        <v>2580</v>
      </c>
      <c r="D87" s="334">
        <v>285</v>
      </c>
      <c r="E87" s="340">
        <v>2110</v>
      </c>
      <c r="F87" s="340">
        <v>272</v>
      </c>
      <c r="G87" s="331">
        <f t="shared" si="2"/>
        <v>470</v>
      </c>
      <c r="H87" s="331">
        <f t="shared" si="2"/>
        <v>13</v>
      </c>
      <c r="I87" s="225" t="s">
        <v>742</v>
      </c>
      <c r="J87" s="49"/>
      <c r="K87" s="166"/>
      <c r="L87" s="166"/>
      <c r="Q87" s="332"/>
    </row>
    <row r="88" spans="1:17">
      <c r="A88" s="206">
        <v>83</v>
      </c>
      <c r="B88" s="220" t="s">
        <v>383</v>
      </c>
      <c r="C88" s="335">
        <v>1890</v>
      </c>
      <c r="D88" s="335">
        <v>434</v>
      </c>
      <c r="E88" s="273">
        <f>VLOOKUP(B88,'[1]판매원현황(2022)'!$B:$D,2,FALSE)</f>
        <v>5233</v>
      </c>
      <c r="F88" s="273">
        <f>VLOOKUP(B88,'[1]판매원현황(2022)'!$B:$D,3,FALSE)</f>
        <v>673</v>
      </c>
      <c r="G88" s="331">
        <f t="shared" si="2"/>
        <v>-3343</v>
      </c>
      <c r="H88" s="331">
        <f t="shared" si="2"/>
        <v>-239</v>
      </c>
      <c r="I88" s="225"/>
      <c r="J88" s="275"/>
      <c r="K88" s="166"/>
      <c r="L88" s="166"/>
      <c r="Q88" s="332"/>
    </row>
    <row r="89" spans="1:17">
      <c r="A89" s="206">
        <v>84</v>
      </c>
      <c r="B89" s="220" t="s">
        <v>743</v>
      </c>
      <c r="C89" s="356">
        <v>3143</v>
      </c>
      <c r="D89" s="356">
        <v>660</v>
      </c>
      <c r="E89" s="273">
        <v>0</v>
      </c>
      <c r="F89" s="273">
        <v>0</v>
      </c>
      <c r="G89" s="331">
        <f t="shared" si="2"/>
        <v>3143</v>
      </c>
      <c r="H89" s="331">
        <f t="shared" si="2"/>
        <v>660</v>
      </c>
      <c r="I89" s="306" t="s">
        <v>744</v>
      </c>
      <c r="J89" s="49"/>
      <c r="K89" s="166"/>
      <c r="L89" s="166"/>
      <c r="Q89" s="332"/>
    </row>
    <row r="90" spans="1:17">
      <c r="A90" s="206">
        <v>85</v>
      </c>
      <c r="B90" s="220" t="s">
        <v>649</v>
      </c>
      <c r="C90" s="335">
        <v>2802</v>
      </c>
      <c r="D90" s="335">
        <v>834</v>
      </c>
      <c r="E90" s="273">
        <v>0</v>
      </c>
      <c r="F90" s="273">
        <v>0</v>
      </c>
      <c r="G90" s="331">
        <f t="shared" si="2"/>
        <v>2802</v>
      </c>
      <c r="H90" s="331">
        <f t="shared" si="2"/>
        <v>834</v>
      </c>
      <c r="I90" s="232" t="s">
        <v>745</v>
      </c>
      <c r="J90" s="49"/>
      <c r="K90" s="166"/>
      <c r="L90" s="166"/>
      <c r="Q90" s="329"/>
    </row>
    <row r="91" spans="1:17">
      <c r="A91" s="206">
        <v>86</v>
      </c>
      <c r="B91" s="220" t="s">
        <v>384</v>
      </c>
      <c r="C91" s="335">
        <v>510</v>
      </c>
      <c r="D91" s="335">
        <v>340</v>
      </c>
      <c r="E91" s="273">
        <f>VLOOKUP(B91,'[1]판매원현황(2022)'!$B:$D,2,FALSE)</f>
        <v>519</v>
      </c>
      <c r="F91" s="273">
        <f>VLOOKUP(B91,'[1]판매원현황(2022)'!$B:$D,3,FALSE)</f>
        <v>394</v>
      </c>
      <c r="G91" s="331">
        <f t="shared" si="2"/>
        <v>-9</v>
      </c>
      <c r="H91" s="331">
        <f t="shared" si="2"/>
        <v>-54</v>
      </c>
      <c r="I91" s="225"/>
      <c r="J91" s="351"/>
      <c r="K91" s="162"/>
      <c r="L91" s="162"/>
      <c r="Q91" s="332"/>
    </row>
    <row r="92" spans="1:17">
      <c r="A92" s="206">
        <v>87</v>
      </c>
      <c r="B92" s="279" t="s">
        <v>655</v>
      </c>
      <c r="C92" s="334">
        <v>7997</v>
      </c>
      <c r="D92" s="334">
        <v>835</v>
      </c>
      <c r="E92" s="340">
        <v>6601</v>
      </c>
      <c r="F92" s="340">
        <v>649</v>
      </c>
      <c r="G92" s="331">
        <f t="shared" si="2"/>
        <v>1396</v>
      </c>
      <c r="H92" s="331">
        <f t="shared" si="2"/>
        <v>186</v>
      </c>
      <c r="I92" s="225" t="s">
        <v>746</v>
      </c>
      <c r="J92" s="49"/>
      <c r="K92" s="166"/>
      <c r="L92" s="166"/>
      <c r="Q92" s="332"/>
    </row>
    <row r="93" spans="1:17">
      <c r="A93" s="206">
        <v>88</v>
      </c>
      <c r="B93" s="220" t="s">
        <v>206</v>
      </c>
      <c r="C93" s="335">
        <v>11074</v>
      </c>
      <c r="D93" s="336">
        <v>496</v>
      </c>
      <c r="E93" s="273">
        <f>VLOOKUP(B93,'[1]판매원현황(2022)'!$B:$D,2,FALSE)</f>
        <v>8651</v>
      </c>
      <c r="F93" s="273">
        <f>VLOOKUP(B93,'[1]판매원현황(2022)'!$B:$D,3,FALSE)</f>
        <v>692</v>
      </c>
      <c r="G93" s="331">
        <f t="shared" si="2"/>
        <v>2423</v>
      </c>
      <c r="H93" s="331">
        <f t="shared" si="2"/>
        <v>-196</v>
      </c>
      <c r="I93" s="225"/>
      <c r="J93" s="351"/>
      <c r="K93" s="162"/>
      <c r="L93" s="162"/>
      <c r="Q93" s="332"/>
    </row>
    <row r="94" spans="1:17">
      <c r="A94" s="206">
        <v>89</v>
      </c>
      <c r="B94" s="220" t="s">
        <v>341</v>
      </c>
      <c r="C94" s="335">
        <v>1200</v>
      </c>
      <c r="D94" s="335">
        <v>371</v>
      </c>
      <c r="E94" s="273">
        <f>VLOOKUP(B94,'[1]판매원현황(2022)'!$B:$D,2,FALSE)</f>
        <v>1420</v>
      </c>
      <c r="F94" s="273">
        <f>VLOOKUP(B94,'[1]판매원현황(2022)'!$B:$D,3,FALSE)</f>
        <v>459</v>
      </c>
      <c r="G94" s="331">
        <f t="shared" si="2"/>
        <v>-220</v>
      </c>
      <c r="H94" s="331">
        <f t="shared" si="2"/>
        <v>-88</v>
      </c>
      <c r="I94" s="225"/>
      <c r="J94" s="275"/>
      <c r="K94" s="166"/>
      <c r="L94" s="166"/>
      <c r="Q94" s="332"/>
    </row>
    <row r="95" spans="1:17">
      <c r="A95" s="206">
        <v>90</v>
      </c>
      <c r="B95" s="279" t="s">
        <v>81</v>
      </c>
      <c r="C95" s="334">
        <v>9427</v>
      </c>
      <c r="D95" s="334">
        <v>549</v>
      </c>
      <c r="E95" s="273">
        <f>VLOOKUP(B95,'[1]판매원현황(2022)'!$B:$D,2,FALSE)</f>
        <v>9357</v>
      </c>
      <c r="F95" s="273">
        <f>VLOOKUP(B95,'[1]판매원현황(2022)'!$B:$D,3,FALSE)</f>
        <v>588</v>
      </c>
      <c r="G95" s="331">
        <f t="shared" si="2"/>
        <v>70</v>
      </c>
      <c r="H95" s="331">
        <f t="shared" si="2"/>
        <v>-39</v>
      </c>
      <c r="I95" s="225"/>
      <c r="J95" s="275"/>
      <c r="K95" s="166"/>
      <c r="L95" s="166"/>
      <c r="Q95" s="332"/>
    </row>
    <row r="96" spans="1:17">
      <c r="A96" s="206">
        <v>91</v>
      </c>
      <c r="B96" s="279" t="s">
        <v>662</v>
      </c>
      <c r="C96" s="334">
        <v>1330</v>
      </c>
      <c r="D96" s="334">
        <v>520</v>
      </c>
      <c r="E96" s="340">
        <v>1924</v>
      </c>
      <c r="F96" s="340">
        <v>391</v>
      </c>
      <c r="G96" s="331">
        <f t="shared" si="2"/>
        <v>-594</v>
      </c>
      <c r="H96" s="331">
        <f t="shared" si="2"/>
        <v>129</v>
      </c>
      <c r="I96" s="225" t="s">
        <v>747</v>
      </c>
      <c r="J96" s="275"/>
      <c r="K96" s="166"/>
      <c r="L96" s="166"/>
      <c r="Q96" s="332"/>
    </row>
    <row r="97" spans="1:17">
      <c r="A97" s="206">
        <v>92</v>
      </c>
      <c r="B97" s="220" t="s">
        <v>331</v>
      </c>
      <c r="C97" s="335">
        <v>1950</v>
      </c>
      <c r="D97" s="336">
        <v>361</v>
      </c>
      <c r="E97" s="273">
        <f>VLOOKUP(B97,'[1]판매원현황(2022)'!$B:$D,2,FALSE)</f>
        <v>1566</v>
      </c>
      <c r="F97" s="273">
        <f>VLOOKUP(B97,'[1]판매원현황(2022)'!$B:$D,3,FALSE)</f>
        <v>606</v>
      </c>
      <c r="G97" s="331">
        <f t="shared" si="2"/>
        <v>384</v>
      </c>
      <c r="H97" s="331">
        <f t="shared" si="2"/>
        <v>-245</v>
      </c>
      <c r="I97" s="225"/>
      <c r="J97" s="275"/>
      <c r="K97" s="166"/>
      <c r="L97" s="166"/>
      <c r="Q97" s="332"/>
    </row>
    <row r="98" spans="1:17">
      <c r="A98" s="206">
        <v>93</v>
      </c>
      <c r="B98" s="220" t="s">
        <v>211</v>
      </c>
      <c r="C98" s="335">
        <v>12759</v>
      </c>
      <c r="D98" s="336">
        <v>399</v>
      </c>
      <c r="E98" s="273">
        <f>VLOOKUP(B98,'[1]판매원현황(2022)'!$B:$D,2,FALSE)</f>
        <v>3562</v>
      </c>
      <c r="F98" s="273">
        <f>VLOOKUP(B98,'[1]판매원현황(2022)'!$B:$D,3,FALSE)</f>
        <v>1346</v>
      </c>
      <c r="G98" s="331">
        <f t="shared" si="2"/>
        <v>9197</v>
      </c>
      <c r="H98" s="331">
        <f t="shared" si="2"/>
        <v>-947</v>
      </c>
      <c r="I98" s="225"/>
      <c r="J98" s="357"/>
      <c r="K98" s="162"/>
      <c r="L98" s="162"/>
      <c r="Q98" s="332"/>
    </row>
    <row r="99" spans="1:17">
      <c r="A99" s="206">
        <v>94</v>
      </c>
      <c r="B99" s="220" t="s">
        <v>387</v>
      </c>
      <c r="C99" s="335">
        <v>5055</v>
      </c>
      <c r="D99" s="335">
        <v>898</v>
      </c>
      <c r="E99" s="273">
        <f>VLOOKUP(B99,'[1]판매원현황(2022)'!$B:$D,2,FALSE)</f>
        <v>9891</v>
      </c>
      <c r="F99" s="273">
        <f>VLOOKUP(B99,'[1]판매원현황(2022)'!$B:$D,3,FALSE)</f>
        <v>635</v>
      </c>
      <c r="G99" s="331">
        <f t="shared" si="2"/>
        <v>-4836</v>
      </c>
      <c r="H99" s="331">
        <f t="shared" si="2"/>
        <v>263</v>
      </c>
      <c r="I99" s="232"/>
      <c r="J99" s="342"/>
      <c r="K99" s="162"/>
      <c r="L99" s="162"/>
      <c r="Q99" s="329"/>
    </row>
    <row r="100" spans="1:17">
      <c r="A100" s="206">
        <v>95</v>
      </c>
      <c r="B100" s="220" t="s">
        <v>214</v>
      </c>
      <c r="C100" s="335">
        <v>1629</v>
      </c>
      <c r="D100" s="335">
        <v>55</v>
      </c>
      <c r="E100" s="273">
        <f>VLOOKUP(B100,'[1]판매원현황(2022)'!$B:$D,2,FALSE)</f>
        <v>1531</v>
      </c>
      <c r="F100" s="273">
        <f>VLOOKUP(B100,'[1]판매원현황(2022)'!$B:$D,3,FALSE)</f>
        <v>28</v>
      </c>
      <c r="G100" s="331">
        <f t="shared" si="2"/>
        <v>98</v>
      </c>
      <c r="H100" s="331">
        <f t="shared" si="2"/>
        <v>27</v>
      </c>
      <c r="I100" s="225"/>
      <c r="J100" s="275"/>
      <c r="K100" s="166"/>
      <c r="L100" s="166"/>
      <c r="Q100" s="332"/>
    </row>
    <row r="101" spans="1:17">
      <c r="A101" s="206">
        <v>96</v>
      </c>
      <c r="B101" s="279" t="s">
        <v>78</v>
      </c>
      <c r="C101" s="334">
        <v>8548</v>
      </c>
      <c r="D101" s="334">
        <v>652</v>
      </c>
      <c r="E101" s="273">
        <f>VLOOKUP(B101,'[1]판매원현황(2022)'!$B:$D,2,FALSE)</f>
        <v>8064</v>
      </c>
      <c r="F101" s="273">
        <f>VLOOKUP(B101,'[1]판매원현황(2022)'!$B:$D,3,FALSE)</f>
        <v>1822</v>
      </c>
      <c r="G101" s="331">
        <f t="shared" si="2"/>
        <v>484</v>
      </c>
      <c r="H101" s="331">
        <f t="shared" si="2"/>
        <v>-1170</v>
      </c>
      <c r="I101" s="225"/>
      <c r="J101" s="275"/>
      <c r="K101" s="166"/>
      <c r="L101" s="166"/>
      <c r="Q101" s="332"/>
    </row>
    <row r="102" spans="1:17">
      <c r="A102" s="206">
        <v>97</v>
      </c>
      <c r="B102" s="220" t="s">
        <v>210</v>
      </c>
      <c r="C102" s="330">
        <v>225</v>
      </c>
      <c r="D102" s="330">
        <v>145</v>
      </c>
      <c r="E102" s="273">
        <f>VLOOKUP(B102,'[1]판매원현황(2022)'!$B:$D,2,FALSE)</f>
        <v>580</v>
      </c>
      <c r="F102" s="273">
        <f>VLOOKUP(B102,'[1]판매원현황(2022)'!$B:$D,3,FALSE)</f>
        <v>254</v>
      </c>
      <c r="G102" s="331">
        <f t="shared" si="2"/>
        <v>-355</v>
      </c>
      <c r="H102" s="331">
        <f t="shared" si="2"/>
        <v>-109</v>
      </c>
      <c r="I102" s="225"/>
      <c r="J102" s="49"/>
      <c r="K102" s="166"/>
      <c r="L102" s="166"/>
      <c r="Q102" s="332"/>
    </row>
    <row r="103" spans="1:17">
      <c r="A103" s="206">
        <v>98</v>
      </c>
      <c r="B103" s="220" t="s">
        <v>215</v>
      </c>
      <c r="C103" s="335">
        <v>2847</v>
      </c>
      <c r="D103" s="335">
        <v>389</v>
      </c>
      <c r="E103" s="273">
        <f>VLOOKUP(B103,'[1]판매원현황(2022)'!$B:$D,2,FALSE)</f>
        <v>1303</v>
      </c>
      <c r="F103" s="273">
        <f>VLOOKUP(B103,'[1]판매원현황(2022)'!$B:$D,3,FALSE)</f>
        <v>262</v>
      </c>
      <c r="G103" s="331">
        <f t="shared" si="2"/>
        <v>1544</v>
      </c>
      <c r="H103" s="331">
        <f t="shared" si="2"/>
        <v>127</v>
      </c>
      <c r="I103" s="225"/>
      <c r="J103" s="49"/>
      <c r="K103" s="166"/>
      <c r="L103" s="166"/>
      <c r="Q103" s="332"/>
    </row>
    <row r="104" spans="1:17">
      <c r="A104" s="206">
        <v>99</v>
      </c>
      <c r="B104" s="220" t="s">
        <v>677</v>
      </c>
      <c r="C104" s="335">
        <v>1531</v>
      </c>
      <c r="D104" s="335">
        <v>263</v>
      </c>
      <c r="E104" s="344">
        <v>2368</v>
      </c>
      <c r="F104" s="273">
        <v>300</v>
      </c>
      <c r="G104" s="331">
        <f t="shared" si="2"/>
        <v>-837</v>
      </c>
      <c r="H104" s="331">
        <f t="shared" si="2"/>
        <v>-37</v>
      </c>
      <c r="I104" s="225" t="s">
        <v>748</v>
      </c>
      <c r="J104" s="275"/>
      <c r="K104" s="166"/>
      <c r="L104" s="166"/>
      <c r="Q104" s="332"/>
    </row>
    <row r="105" spans="1:17">
      <c r="A105" s="206">
        <v>100</v>
      </c>
      <c r="B105" s="220" t="s">
        <v>75</v>
      </c>
      <c r="C105" s="335">
        <v>349</v>
      </c>
      <c r="D105" s="335">
        <v>66</v>
      </c>
      <c r="E105" s="273">
        <f>VLOOKUP(B105,'[1]판매원현황(2022)'!$B:$D,2,FALSE)</f>
        <v>351</v>
      </c>
      <c r="F105" s="273">
        <f>VLOOKUP(B105,'[1]판매원현황(2022)'!$B:$D,3,FALSE)</f>
        <v>93</v>
      </c>
      <c r="G105" s="331">
        <f t="shared" si="2"/>
        <v>-2</v>
      </c>
      <c r="H105" s="331">
        <f t="shared" si="2"/>
        <v>-27</v>
      </c>
      <c r="I105" s="232"/>
      <c r="J105" s="275"/>
      <c r="K105" s="166"/>
      <c r="L105" s="166"/>
      <c r="Q105" s="329"/>
    </row>
    <row r="106" spans="1:17">
      <c r="A106" s="206">
        <v>101</v>
      </c>
      <c r="B106" s="220" t="s">
        <v>213</v>
      </c>
      <c r="C106" s="335">
        <v>7561</v>
      </c>
      <c r="D106" s="335">
        <v>54</v>
      </c>
      <c r="E106" s="273">
        <f>VLOOKUP(B106,'[1]판매원현황(2022)'!$B:$D,2,FALSE)</f>
        <v>7442</v>
      </c>
      <c r="F106" s="273">
        <f>VLOOKUP(B106,'[1]판매원현황(2022)'!$B:$D,3,FALSE)</f>
        <v>90</v>
      </c>
      <c r="G106" s="331">
        <f t="shared" si="2"/>
        <v>119</v>
      </c>
      <c r="H106" s="331">
        <f t="shared" si="2"/>
        <v>-36</v>
      </c>
      <c r="I106" s="225"/>
      <c r="J106" s="275"/>
      <c r="K106" s="166"/>
      <c r="L106" s="166"/>
      <c r="Q106" s="332"/>
    </row>
    <row r="107" spans="1:17">
      <c r="A107" s="206">
        <v>102</v>
      </c>
      <c r="B107" s="220" t="s">
        <v>749</v>
      </c>
      <c r="C107" s="358">
        <v>287</v>
      </c>
      <c r="D107" s="358">
        <v>125</v>
      </c>
      <c r="E107" s="273">
        <v>0</v>
      </c>
      <c r="F107" s="273">
        <v>0</v>
      </c>
      <c r="G107" s="331">
        <f t="shared" si="2"/>
        <v>287</v>
      </c>
      <c r="H107" s="331">
        <f t="shared" si="2"/>
        <v>125</v>
      </c>
      <c r="I107" s="310" t="s">
        <v>750</v>
      </c>
      <c r="J107" s="275"/>
      <c r="K107" s="166"/>
      <c r="L107" s="166"/>
      <c r="Q107" s="343"/>
    </row>
    <row r="108" spans="1:17">
      <c r="A108" s="206">
        <v>103</v>
      </c>
      <c r="B108" s="279" t="s">
        <v>87</v>
      </c>
      <c r="C108" s="334">
        <v>137</v>
      </c>
      <c r="D108" s="334">
        <v>20</v>
      </c>
      <c r="E108" s="273">
        <f>VLOOKUP(B108,'[1]판매원현황(2022)'!$B:$D,2,FALSE)</f>
        <v>119</v>
      </c>
      <c r="F108" s="273">
        <f>VLOOKUP(B108,'[1]판매원현황(2022)'!$B:$D,3,FALSE)</f>
        <v>17</v>
      </c>
      <c r="G108" s="331">
        <f t="shared" si="2"/>
        <v>18</v>
      </c>
      <c r="H108" s="331">
        <f t="shared" si="2"/>
        <v>3</v>
      </c>
      <c r="I108" s="233"/>
      <c r="J108" s="342"/>
      <c r="K108" s="162"/>
      <c r="L108" s="162"/>
      <c r="Q108" s="332"/>
    </row>
    <row r="109" spans="1:17">
      <c r="A109" s="206">
        <v>104</v>
      </c>
      <c r="B109" s="279" t="s">
        <v>90</v>
      </c>
      <c r="C109" s="334">
        <v>1561</v>
      </c>
      <c r="D109" s="334">
        <v>182</v>
      </c>
      <c r="E109" s="273">
        <f>VLOOKUP(B109,'[1]판매원현황(2022)'!$B:$D,2,FALSE)</f>
        <v>1441</v>
      </c>
      <c r="F109" s="273">
        <f>VLOOKUP(B109,'[1]판매원현황(2022)'!$B:$D,3,FALSE)</f>
        <v>468</v>
      </c>
      <c r="G109" s="331">
        <f t="shared" si="2"/>
        <v>120</v>
      </c>
      <c r="H109" s="331">
        <f t="shared" si="2"/>
        <v>-286</v>
      </c>
      <c r="I109" s="225"/>
      <c r="J109" s="275"/>
      <c r="K109" s="166"/>
      <c r="L109" s="166"/>
      <c r="Q109" s="332"/>
    </row>
    <row r="110" spans="1:17">
      <c r="A110" s="206">
        <v>105</v>
      </c>
      <c r="B110" s="220" t="s">
        <v>751</v>
      </c>
      <c r="C110" s="335">
        <v>506</v>
      </c>
      <c r="D110" s="335">
        <v>153</v>
      </c>
      <c r="E110" s="273">
        <f>VLOOKUP(B110,'[1]판매원현황(2022)'!$B:$D,2,FALSE)</f>
        <v>447</v>
      </c>
      <c r="F110" s="273">
        <f>VLOOKUP(B110,'[1]판매원현황(2022)'!$B:$D,3,FALSE)</f>
        <v>152</v>
      </c>
      <c r="G110" s="331">
        <f t="shared" si="2"/>
        <v>59</v>
      </c>
      <c r="H110" s="331">
        <f t="shared" si="2"/>
        <v>1</v>
      </c>
      <c r="I110" s="232"/>
      <c r="J110" s="275"/>
      <c r="K110" s="166"/>
      <c r="L110" s="166"/>
      <c r="Q110" s="329"/>
    </row>
    <row r="111" spans="1:17">
      <c r="A111" s="206">
        <v>106</v>
      </c>
      <c r="B111" s="220" t="s">
        <v>389</v>
      </c>
      <c r="C111" s="335">
        <v>471</v>
      </c>
      <c r="D111" s="335">
        <v>127</v>
      </c>
      <c r="E111" s="273">
        <f>VLOOKUP(B111,'[1]판매원현황(2022)'!$B:$D,2,FALSE)</f>
        <v>323</v>
      </c>
      <c r="F111" s="273">
        <f>VLOOKUP(B111,'[1]판매원현황(2022)'!$B:$D,3,FALSE)</f>
        <v>112</v>
      </c>
      <c r="G111" s="331">
        <f t="shared" si="2"/>
        <v>148</v>
      </c>
      <c r="H111" s="331">
        <f t="shared" si="2"/>
        <v>15</v>
      </c>
      <c r="I111" s="232"/>
      <c r="J111" s="275"/>
      <c r="K111" s="166"/>
      <c r="L111" s="166"/>
      <c r="Q111" s="332"/>
    </row>
    <row r="112" spans="1:17">
      <c r="A112" s="206">
        <v>107</v>
      </c>
      <c r="B112" s="279" t="s">
        <v>95</v>
      </c>
      <c r="C112" s="334">
        <v>391</v>
      </c>
      <c r="D112" s="334">
        <v>304</v>
      </c>
      <c r="E112" s="273">
        <f>VLOOKUP(B112,'[1]판매원현황(2022)'!$B:$D,2,FALSE)</f>
        <v>209</v>
      </c>
      <c r="F112" s="273">
        <f>VLOOKUP(B112,'[1]판매원현황(2022)'!$B:$D,3,FALSE)</f>
        <v>178</v>
      </c>
      <c r="G112" s="331">
        <f t="shared" si="2"/>
        <v>182</v>
      </c>
      <c r="H112" s="331">
        <f t="shared" si="2"/>
        <v>126</v>
      </c>
      <c r="I112" s="232"/>
      <c r="J112" s="275"/>
      <c r="K112" s="166"/>
      <c r="L112" s="166"/>
      <c r="Q112" s="332"/>
    </row>
    <row r="113" spans="1:17">
      <c r="A113" s="206">
        <v>108</v>
      </c>
      <c r="B113" s="220" t="s">
        <v>752</v>
      </c>
      <c r="C113" s="335">
        <v>159</v>
      </c>
      <c r="D113" s="335">
        <v>64</v>
      </c>
      <c r="E113" s="273">
        <v>0</v>
      </c>
      <c r="F113" s="273">
        <v>0</v>
      </c>
      <c r="G113" s="331">
        <f t="shared" si="2"/>
        <v>159</v>
      </c>
      <c r="H113" s="331">
        <f t="shared" si="2"/>
        <v>64</v>
      </c>
      <c r="I113" s="291" t="s">
        <v>753</v>
      </c>
      <c r="J113" s="351"/>
      <c r="K113" s="162"/>
      <c r="L113" s="162"/>
      <c r="Q113" s="332"/>
    </row>
    <row r="114" spans="1:17">
      <c r="A114" s="206">
        <v>109</v>
      </c>
      <c r="B114" s="220" t="s">
        <v>754</v>
      </c>
      <c r="C114" s="335">
        <v>73</v>
      </c>
      <c r="D114" s="335">
        <v>31</v>
      </c>
      <c r="E114" s="273">
        <v>0</v>
      </c>
      <c r="F114" s="273">
        <v>0</v>
      </c>
      <c r="G114" s="331">
        <f t="shared" si="2"/>
        <v>73</v>
      </c>
      <c r="H114" s="331">
        <f t="shared" si="2"/>
        <v>31</v>
      </c>
      <c r="I114" s="291" t="s">
        <v>755</v>
      </c>
      <c r="J114" s="275"/>
      <c r="K114" s="166"/>
      <c r="L114" s="166"/>
      <c r="Q114" s="329"/>
    </row>
    <row r="115" spans="1:17">
      <c r="A115" s="206">
        <v>110</v>
      </c>
      <c r="B115" s="279" t="s">
        <v>756</v>
      </c>
      <c r="C115" s="334">
        <v>170</v>
      </c>
      <c r="D115" s="334">
        <v>16</v>
      </c>
      <c r="E115" s="273">
        <f>VLOOKUP(B115,'[1]판매원현황(2022)'!$B:$D,2,FALSE)</f>
        <v>1642</v>
      </c>
      <c r="F115" s="273">
        <f>VLOOKUP(B115,'[1]판매원현황(2022)'!$B:$D,3,FALSE)</f>
        <v>260</v>
      </c>
      <c r="G115" s="331">
        <f t="shared" si="2"/>
        <v>-1472</v>
      </c>
      <c r="H115" s="331">
        <f t="shared" si="2"/>
        <v>-244</v>
      </c>
      <c r="I115" s="311"/>
      <c r="J115" s="49"/>
      <c r="K115" s="166"/>
      <c r="L115" s="166"/>
      <c r="Q115" s="332"/>
    </row>
    <row r="116" spans="1:17">
      <c r="A116" s="206">
        <v>111</v>
      </c>
      <c r="B116" s="220" t="s">
        <v>757</v>
      </c>
      <c r="C116" s="359">
        <v>660</v>
      </c>
      <c r="D116" s="359">
        <v>39</v>
      </c>
      <c r="E116" s="273">
        <v>0</v>
      </c>
      <c r="F116" s="273">
        <v>0</v>
      </c>
      <c r="G116" s="331">
        <f t="shared" si="2"/>
        <v>660</v>
      </c>
      <c r="H116" s="331">
        <f t="shared" si="2"/>
        <v>39</v>
      </c>
      <c r="I116" s="311" t="s">
        <v>758</v>
      </c>
      <c r="J116" s="342"/>
      <c r="K116" s="162"/>
      <c r="L116" s="162"/>
      <c r="Q116" s="332"/>
    </row>
    <row r="117" spans="1:17">
      <c r="A117" s="156">
        <v>112</v>
      </c>
      <c r="B117" s="220" t="s">
        <v>759</v>
      </c>
      <c r="C117" s="335">
        <v>1</v>
      </c>
      <c r="D117" s="335">
        <v>0</v>
      </c>
      <c r="E117" s="273">
        <f>VLOOKUP(B117,'[1]판매원현황(2022)'!$B:$D,2,FALSE)</f>
        <v>2</v>
      </c>
      <c r="F117" s="273">
        <f>VLOOKUP(B117,'[1]판매원현황(2022)'!$B:$D,3,FALSE)</f>
        <v>0</v>
      </c>
      <c r="G117" s="331">
        <f t="shared" si="2"/>
        <v>-1</v>
      </c>
      <c r="H117" s="331">
        <f t="shared" si="2"/>
        <v>0</v>
      </c>
      <c r="I117" s="287"/>
      <c r="J117" s="49"/>
      <c r="K117" s="166"/>
      <c r="L117" s="166"/>
      <c r="Q117" s="332"/>
    </row>
    <row r="118" spans="1:17">
      <c r="A118" s="156">
        <v>113</v>
      </c>
      <c r="B118" s="216" t="s">
        <v>12</v>
      </c>
      <c r="C118" s="360"/>
      <c r="D118" s="360"/>
      <c r="E118" s="273">
        <f>VLOOKUP(B118,'[1]판매원현황(2022)'!$B:$D,2,FALSE)</f>
        <v>25476</v>
      </c>
      <c r="F118" s="273">
        <f>VLOOKUP(B118,'[1]판매원현황(2022)'!$B:$D,3,FALSE)</f>
        <v>10342</v>
      </c>
      <c r="G118" s="331">
        <f t="shared" si="2"/>
        <v>-25476</v>
      </c>
      <c r="H118" s="331">
        <f t="shared" si="2"/>
        <v>-10342</v>
      </c>
      <c r="I118" s="287" t="s">
        <v>760</v>
      </c>
      <c r="J118" s="351"/>
      <c r="K118" s="162"/>
      <c r="L118" s="162"/>
      <c r="Q118" s="329"/>
    </row>
    <row r="119" spans="1:17">
      <c r="A119" s="156">
        <v>114</v>
      </c>
      <c r="B119" s="220" t="s">
        <v>200</v>
      </c>
      <c r="C119" s="360"/>
      <c r="D119" s="360"/>
      <c r="E119" s="273">
        <f>VLOOKUP(B119,'[1]판매원현황(2022)'!$B:$D,2,FALSE)</f>
        <v>16693</v>
      </c>
      <c r="F119" s="273">
        <f>VLOOKUP(B119,'[1]판매원현황(2022)'!$B:$D,3,FALSE)</f>
        <v>2156</v>
      </c>
      <c r="G119" s="361">
        <f t="shared" si="2"/>
        <v>-16693</v>
      </c>
      <c r="H119" s="361">
        <f t="shared" si="2"/>
        <v>-2156</v>
      </c>
      <c r="I119" s="287" t="s">
        <v>760</v>
      </c>
      <c r="J119" s="342"/>
      <c r="K119" s="162"/>
      <c r="L119" s="162"/>
      <c r="Q119" s="329"/>
    </row>
    <row r="120" spans="1:17">
      <c r="A120" s="156">
        <v>115</v>
      </c>
      <c r="B120" s="220" t="s">
        <v>199</v>
      </c>
      <c r="C120" s="360"/>
      <c r="D120" s="360"/>
      <c r="E120" s="273">
        <f>VLOOKUP(B120,'[1]판매원현황(2022)'!$B:$D,2,FALSE)</f>
        <v>31586</v>
      </c>
      <c r="F120" s="273">
        <f>VLOOKUP(B120,'[1]판매원현황(2022)'!$B:$D,3,FALSE)</f>
        <v>1217</v>
      </c>
      <c r="G120" s="331">
        <f t="shared" si="2"/>
        <v>-31586</v>
      </c>
      <c r="H120" s="331">
        <f t="shared" si="2"/>
        <v>-1217</v>
      </c>
      <c r="I120" s="287" t="s">
        <v>760</v>
      </c>
      <c r="J120" s="275"/>
      <c r="K120" s="166"/>
      <c r="L120" s="166"/>
      <c r="Q120" s="332"/>
    </row>
    <row r="121" spans="1:17">
      <c r="A121" s="156">
        <v>116</v>
      </c>
      <c r="B121" s="220" t="s">
        <v>205</v>
      </c>
      <c r="C121" s="360"/>
      <c r="D121" s="360"/>
      <c r="E121" s="273">
        <f>VLOOKUP(B121,'[1]판매원현황(2022)'!$B:$D,2,FALSE)</f>
        <v>6033</v>
      </c>
      <c r="F121" s="273">
        <f>VLOOKUP(B121,'[1]판매원현황(2022)'!$B:$D,3,FALSE)</f>
        <v>765</v>
      </c>
      <c r="G121" s="331">
        <f t="shared" si="2"/>
        <v>-6033</v>
      </c>
      <c r="H121" s="331">
        <f t="shared" si="2"/>
        <v>-765</v>
      </c>
      <c r="I121" s="287" t="s">
        <v>761</v>
      </c>
      <c r="J121" s="275"/>
      <c r="K121" s="166"/>
      <c r="L121" s="166"/>
    </row>
    <row r="122" spans="1:17">
      <c r="A122" s="156">
        <v>117</v>
      </c>
      <c r="B122" s="220" t="s">
        <v>202</v>
      </c>
      <c r="C122" s="360"/>
      <c r="D122" s="360"/>
      <c r="E122" s="273">
        <f>VLOOKUP(B122,'[1]판매원현황(2022)'!$B:$D,2,FALSE)</f>
        <v>23296</v>
      </c>
      <c r="F122" s="273">
        <f>VLOOKUP(B122,'[1]판매원현황(2022)'!$B:$D,3,FALSE)</f>
        <v>745</v>
      </c>
      <c r="G122" s="331">
        <f t="shared" si="2"/>
        <v>-23296</v>
      </c>
      <c r="H122" s="331">
        <f t="shared" si="2"/>
        <v>-745</v>
      </c>
      <c r="I122" s="287" t="s">
        <v>761</v>
      </c>
      <c r="J122" s="275"/>
      <c r="K122" s="166"/>
      <c r="L122" s="166"/>
    </row>
    <row r="123" spans="1:17">
      <c r="A123" s="156">
        <v>118</v>
      </c>
      <c r="B123" s="220" t="s">
        <v>207</v>
      </c>
      <c r="C123" s="360"/>
      <c r="D123" s="360"/>
      <c r="E123" s="273">
        <f>VLOOKUP(B123,'[1]판매원현황(2022)'!$B:$D,2,FALSE)</f>
        <v>1833</v>
      </c>
      <c r="F123" s="273">
        <f>VLOOKUP(B123,'[1]판매원현황(2022)'!$B:$D,3,FALSE)</f>
        <v>719</v>
      </c>
      <c r="G123" s="331">
        <f t="shared" si="2"/>
        <v>-1833</v>
      </c>
      <c r="H123" s="331">
        <f t="shared" si="2"/>
        <v>-719</v>
      </c>
      <c r="I123" s="287" t="s">
        <v>760</v>
      </c>
      <c r="J123" s="304"/>
      <c r="K123" s="166"/>
      <c r="L123" s="166"/>
    </row>
    <row r="124" spans="1:17">
      <c r="A124" s="156">
        <v>119</v>
      </c>
      <c r="B124" s="220" t="s">
        <v>385</v>
      </c>
      <c r="C124" s="360"/>
      <c r="D124" s="360"/>
      <c r="E124" s="273">
        <f>VLOOKUP(B124,'[1]판매원현황(2022)'!$B:$D,2,FALSE)</f>
        <v>620</v>
      </c>
      <c r="F124" s="273">
        <f>VLOOKUP(B124,'[1]판매원현황(2022)'!$B:$D,3,FALSE)</f>
        <v>252</v>
      </c>
      <c r="G124" s="331">
        <f t="shared" si="2"/>
        <v>-620</v>
      </c>
      <c r="H124" s="331">
        <f t="shared" si="2"/>
        <v>-252</v>
      </c>
      <c r="I124" s="287" t="s">
        <v>760</v>
      </c>
      <c r="J124" s="275"/>
      <c r="K124" s="166"/>
      <c r="L124" s="166"/>
    </row>
    <row r="125" spans="1:17">
      <c r="A125" s="156">
        <v>120</v>
      </c>
      <c r="B125" s="220" t="s">
        <v>386</v>
      </c>
      <c r="C125" s="360"/>
      <c r="D125" s="360"/>
      <c r="E125" s="273">
        <f>VLOOKUP(B125,'[1]판매원현황(2022)'!$B:$D,2,FALSE)</f>
        <v>701</v>
      </c>
      <c r="F125" s="273">
        <f>VLOOKUP(B125,'[1]판매원현황(2022)'!$B:$D,3,FALSE)</f>
        <v>327</v>
      </c>
      <c r="G125" s="331">
        <f>C125-E125</f>
        <v>-701</v>
      </c>
      <c r="H125" s="331">
        <f>D125-F125</f>
        <v>-327</v>
      </c>
      <c r="I125" s="287" t="s">
        <v>760</v>
      </c>
      <c r="J125" s="275"/>
      <c r="K125" s="166"/>
      <c r="L125" s="166"/>
    </row>
    <row r="126" spans="1:17">
      <c r="A126" s="156">
        <v>121</v>
      </c>
      <c r="B126" s="216" t="s">
        <v>142</v>
      </c>
      <c r="C126" s="360"/>
      <c r="D126" s="360"/>
      <c r="E126" s="273">
        <f>VLOOKUP(B126,'[1]판매원현황(2022)'!$B:$D,2,FALSE)</f>
        <v>2156</v>
      </c>
      <c r="F126" s="273">
        <f>VLOOKUP(B126,'[1]판매원현황(2022)'!$B:$D,3,FALSE)</f>
        <v>339</v>
      </c>
      <c r="G126" s="331">
        <f t="shared" ref="G126:H128" si="3">C126-E126</f>
        <v>-2156</v>
      </c>
      <c r="H126" s="331">
        <f t="shared" si="3"/>
        <v>-339</v>
      </c>
      <c r="I126" s="287" t="s">
        <v>760</v>
      </c>
      <c r="J126" s="275"/>
      <c r="K126" s="166"/>
      <c r="L126" s="166"/>
    </row>
    <row r="127" spans="1:17" ht="17.25" thickBot="1">
      <c r="A127" s="181">
        <v>122</v>
      </c>
      <c r="B127" s="253" t="s">
        <v>388</v>
      </c>
      <c r="C127" s="362"/>
      <c r="D127" s="362"/>
      <c r="E127" s="316">
        <f>VLOOKUP(B127,'[1]판매원현황(2022)'!$B:$D,2,FALSE)</f>
        <v>879</v>
      </c>
      <c r="F127" s="316">
        <f>VLOOKUP(B127,'[1]판매원현황(2022)'!$B:$D,3,FALSE)</f>
        <v>171</v>
      </c>
      <c r="G127" s="363">
        <f t="shared" si="3"/>
        <v>-879</v>
      </c>
      <c r="H127" s="363">
        <f t="shared" si="3"/>
        <v>-171</v>
      </c>
      <c r="I127" s="318" t="s">
        <v>760</v>
      </c>
      <c r="J127" s="49"/>
      <c r="K127" s="166"/>
      <c r="L127" s="166"/>
    </row>
    <row r="128" spans="1:17" ht="18" thickTop="1" thickBot="1">
      <c r="A128" s="534" t="s">
        <v>100</v>
      </c>
      <c r="B128" s="535"/>
      <c r="C128" s="364">
        <f>SUM(C6:C127)</f>
        <v>7205732</v>
      </c>
      <c r="D128" s="364">
        <f>SUM(D6:D127)</f>
        <v>1250515</v>
      </c>
      <c r="E128" s="365">
        <f>SUM(E6:E127)</f>
        <v>7056961</v>
      </c>
      <c r="F128" s="365">
        <f>SUM(F6:F127)</f>
        <v>1370432</v>
      </c>
      <c r="G128" s="366">
        <f t="shared" si="3"/>
        <v>148771</v>
      </c>
      <c r="H128" s="366">
        <f t="shared" si="3"/>
        <v>-119917</v>
      </c>
      <c r="I128" s="367"/>
      <c r="J128" s="304"/>
      <c r="K128" s="166"/>
      <c r="L128" s="166"/>
    </row>
    <row r="129" spans="2:12">
      <c r="J129" s="275"/>
      <c r="K129" s="166"/>
      <c r="L129" s="166"/>
    </row>
    <row r="130" spans="2:12">
      <c r="B130" t="s">
        <v>767</v>
      </c>
      <c r="C130" s="193">
        <f>C128-'[1]직판+특판(2022)'!AR114</f>
        <v>148771</v>
      </c>
      <c r="D130" s="193">
        <f>D128-'[1]직판+특판(2022)'!AT114</f>
        <v>-119917</v>
      </c>
      <c r="E130" s="193">
        <f>E128-'[1]판매원현황(2021)'!C126</f>
        <v>-246361</v>
      </c>
      <c r="F130" s="193">
        <f>F128-'[1]판매원현황(2021)'!D126</f>
        <v>-28807</v>
      </c>
      <c r="G130" s="193"/>
      <c r="H130" s="193"/>
      <c r="I130" s="193"/>
      <c r="J130" s="342"/>
      <c r="K130" s="162"/>
      <c r="L130" s="162"/>
    </row>
    <row r="131" spans="2:12">
      <c r="J131" s="49"/>
      <c r="K131" s="166"/>
      <c r="L131" s="166"/>
    </row>
    <row r="132" spans="2:12">
      <c r="J132" s="342"/>
      <c r="K132" s="162"/>
      <c r="L132" s="162"/>
    </row>
    <row r="133" spans="2:12">
      <c r="J133" s="351"/>
      <c r="K133" s="162"/>
      <c r="L133" s="162"/>
    </row>
    <row r="134" spans="2:12">
      <c r="J134" s="275"/>
      <c r="K134" s="166"/>
      <c r="L134" s="166"/>
    </row>
    <row r="135" spans="2:12">
      <c r="J135" s="49"/>
      <c r="K135" s="166"/>
      <c r="L135" s="166"/>
    </row>
  </sheetData>
  <mergeCells count="7">
    <mergeCell ref="I4:I5"/>
    <mergeCell ref="A128:B128"/>
    <mergeCell ref="A2:H2"/>
    <mergeCell ref="A4:B5"/>
    <mergeCell ref="C4:D4"/>
    <mergeCell ref="E4:F4"/>
    <mergeCell ref="G4:H4"/>
  </mergeCells>
  <phoneticPr fontId="4" type="noConversion"/>
  <pageMargins left="0.7" right="0.7" top="0.75" bottom="0.75" header="0.3" footer="0.3"/>
  <pageSetup paperSize="9" scale="6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A95E-0611-4DB6-B765-2CD4EF1D1E6B}">
  <sheetPr>
    <tabColor theme="8"/>
  </sheetPr>
  <dimension ref="A1:P130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24" sqref="O24"/>
    </sheetView>
  </sheetViews>
  <sheetFormatPr defaultRowHeight="16.5"/>
  <cols>
    <col min="1" max="1" width="5.5" customWidth="1"/>
    <col min="2" max="2" width="22.625" customWidth="1"/>
    <col min="3" max="3" width="16.25" customWidth="1"/>
    <col min="4" max="4" width="12.5" customWidth="1"/>
    <col min="5" max="5" width="12.625" customWidth="1"/>
    <col min="6" max="6" width="17.375" customWidth="1"/>
    <col min="7" max="7" width="12.625" customWidth="1"/>
    <col min="8" max="8" width="13.625" customWidth="1"/>
    <col min="9" max="9" width="15.25" customWidth="1"/>
    <col min="10" max="10" width="17.375" bestFit="1" customWidth="1"/>
    <col min="12" max="12" width="27.375" customWidth="1"/>
    <col min="13" max="13" width="25" customWidth="1"/>
    <col min="14" max="14" width="17.125" customWidth="1"/>
    <col min="15" max="15" width="10" bestFit="1" customWidth="1"/>
  </cols>
  <sheetData>
    <row r="1" spans="1:15">
      <c r="A1" s="35" t="s">
        <v>770</v>
      </c>
      <c r="B1" s="37"/>
      <c r="C1" s="3"/>
      <c r="D1" s="3"/>
      <c r="E1" s="3"/>
      <c r="F1" s="3"/>
      <c r="G1" s="3"/>
      <c r="H1" s="3"/>
      <c r="I1" s="3"/>
    </row>
    <row r="2" spans="1:15" ht="27" customHeight="1">
      <c r="A2" s="516" t="s">
        <v>771</v>
      </c>
      <c r="B2" s="516"/>
      <c r="C2" s="516"/>
      <c r="D2" s="516"/>
      <c r="E2" s="516"/>
      <c r="F2" s="516"/>
      <c r="G2" s="516"/>
      <c r="H2" s="516"/>
      <c r="I2" s="516"/>
    </row>
    <row r="3" spans="1:15" ht="19.5" thickBot="1">
      <c r="A3" s="19"/>
      <c r="B3" s="16"/>
      <c r="C3" s="17"/>
      <c r="D3" s="17"/>
      <c r="E3" s="17"/>
      <c r="F3" s="17"/>
      <c r="G3" s="17"/>
      <c r="H3" s="17"/>
      <c r="I3" s="18" t="s">
        <v>394</v>
      </c>
    </row>
    <row r="4" spans="1:15">
      <c r="A4" s="542" t="s">
        <v>216</v>
      </c>
      <c r="B4" s="543"/>
      <c r="C4" s="546" t="s">
        <v>726</v>
      </c>
      <c r="D4" s="546"/>
      <c r="E4" s="547"/>
      <c r="F4" s="548" t="s">
        <v>369</v>
      </c>
      <c r="G4" s="546"/>
      <c r="H4" s="546"/>
      <c r="I4" s="549" t="s">
        <v>403</v>
      </c>
    </row>
    <row r="5" spans="1:15" ht="17.25" thickBot="1">
      <c r="A5" s="544"/>
      <c r="B5" s="545"/>
      <c r="C5" s="368" t="s">
        <v>103</v>
      </c>
      <c r="D5" s="368" t="s">
        <v>404</v>
      </c>
      <c r="E5" s="369" t="s">
        <v>772</v>
      </c>
      <c r="F5" s="370" t="s">
        <v>103</v>
      </c>
      <c r="G5" s="368" t="s">
        <v>404</v>
      </c>
      <c r="H5" s="368" t="s">
        <v>104</v>
      </c>
      <c r="I5" s="550"/>
    </row>
    <row r="6" spans="1:15" ht="17.25" thickTop="1">
      <c r="A6" s="199">
        <v>1</v>
      </c>
      <c r="B6" s="200" t="s">
        <v>0</v>
      </c>
      <c r="C6" s="201">
        <v>410273379912</v>
      </c>
      <c r="D6" s="201">
        <v>365077</v>
      </c>
      <c r="E6" s="371">
        <f>C6/D6</f>
        <v>1123799.5817649427</v>
      </c>
      <c r="F6" s="202">
        <f>VLOOKUP(B6,'[1]평균수령액(2022)'!$B:$E,2,FALSE)</f>
        <v>466644544703</v>
      </c>
      <c r="G6" s="202">
        <f>VLOOKUP(B6,'[1]평균수령액(2022)'!$B:$E,3,FALSE)</f>
        <v>397509</v>
      </c>
      <c r="H6" s="372">
        <f>F6/G6</f>
        <v>1173921.9607681839</v>
      </c>
      <c r="I6" s="373">
        <f>E6-H6</f>
        <v>-50122.379003241193</v>
      </c>
      <c r="J6" s="20"/>
      <c r="L6" s="10"/>
      <c r="M6" s="10"/>
      <c r="N6" s="21"/>
    </row>
    <row r="7" spans="1:15">
      <c r="A7" s="206">
        <v>2</v>
      </c>
      <c r="B7" s="220" t="s">
        <v>372</v>
      </c>
      <c r="C7" s="374">
        <v>317771990110</v>
      </c>
      <c r="D7" s="208">
        <v>343632</v>
      </c>
      <c r="E7" s="375">
        <f t="shared" ref="E7:E70" si="0">C7/D7</f>
        <v>924745.04734716204</v>
      </c>
      <c r="F7" s="209">
        <f>VLOOKUP(B7,'[1]평균수령액(2022)'!$B:$E,2,FALSE)</f>
        <v>362864614470</v>
      </c>
      <c r="G7" s="209">
        <f>VLOOKUP(B7,'[1]평균수령액(2022)'!$B:$E,3,FALSE)</f>
        <v>383897</v>
      </c>
      <c r="H7" s="376">
        <f t="shared" ref="H7:H70" si="1">F7/G7</f>
        <v>945213.46733629075</v>
      </c>
      <c r="I7" s="377">
        <f t="shared" ref="I7:I70" si="2">E7-H7</f>
        <v>-20468.419989128713</v>
      </c>
      <c r="J7" s="20"/>
    </row>
    <row r="8" spans="1:15">
      <c r="A8" s="206">
        <v>3</v>
      </c>
      <c r="B8" s="276" t="s">
        <v>727</v>
      </c>
      <c r="C8" s="222">
        <v>188271806718</v>
      </c>
      <c r="D8" s="214">
        <v>121438</v>
      </c>
      <c r="E8" s="375">
        <f t="shared" si="0"/>
        <v>1550353.3220079383</v>
      </c>
      <c r="F8" s="209">
        <f>VLOOKUP(B8,'[1]평균수령액(2022)'!$B:$E,2,FALSE)</f>
        <v>178184137518</v>
      </c>
      <c r="G8" s="209">
        <f>VLOOKUP(B8,'[1]평균수령액(2022)'!$B:$E,3,FALSE)</f>
        <v>112105</v>
      </c>
      <c r="H8" s="376">
        <f t="shared" si="1"/>
        <v>1589439.6995495295</v>
      </c>
      <c r="I8" s="377">
        <f t="shared" si="2"/>
        <v>-39086.37754159118</v>
      </c>
      <c r="J8" s="20"/>
      <c r="L8" s="49"/>
      <c r="M8" s="378"/>
      <c r="N8" s="378"/>
      <c r="O8" s="378"/>
    </row>
    <row r="9" spans="1:15">
      <c r="A9" s="206">
        <v>4</v>
      </c>
      <c r="B9" s="216" t="s">
        <v>2</v>
      </c>
      <c r="C9" s="217">
        <v>120182929589</v>
      </c>
      <c r="D9" s="217">
        <v>51182</v>
      </c>
      <c r="E9" s="375">
        <f t="shared" si="0"/>
        <v>2348148.3644445315</v>
      </c>
      <c r="F9" s="209">
        <f>VLOOKUP(B9,'[1]평균수령액(2022)'!$B:$E,2,FALSE)</f>
        <v>136580635564</v>
      </c>
      <c r="G9" s="209">
        <f>VLOOKUP(B9,'[1]평균수령액(2022)'!$B:$E,3,FALSE)</f>
        <v>69346</v>
      </c>
      <c r="H9" s="376">
        <f t="shared" si="1"/>
        <v>1969553.1907247715</v>
      </c>
      <c r="I9" s="377">
        <f t="shared" si="2"/>
        <v>378595.17371976003</v>
      </c>
      <c r="J9" s="20"/>
      <c r="L9" s="275"/>
      <c r="M9" s="378"/>
      <c r="N9" s="378"/>
      <c r="O9" s="378"/>
    </row>
    <row r="10" spans="1:15">
      <c r="A10" s="206">
        <v>5</v>
      </c>
      <c r="B10" s="279" t="s">
        <v>4</v>
      </c>
      <c r="C10" s="217">
        <v>80003940724</v>
      </c>
      <c r="D10" s="217">
        <v>62785</v>
      </c>
      <c r="E10" s="375">
        <f t="shared" si="0"/>
        <v>1274252.4603647368</v>
      </c>
      <c r="F10" s="209">
        <f>VLOOKUP(B10,'[1]평균수령액(2022)'!$B:$E,2,FALSE)</f>
        <v>108659193222</v>
      </c>
      <c r="G10" s="209">
        <f>VLOOKUP(B10,'[1]평균수령액(2022)'!$B:$E,3,FALSE)</f>
        <v>75076</v>
      </c>
      <c r="H10" s="376">
        <f t="shared" si="1"/>
        <v>1447322.6227023283</v>
      </c>
      <c r="I10" s="377">
        <f t="shared" si="2"/>
        <v>-173070.16233759141</v>
      </c>
      <c r="J10" s="20"/>
      <c r="L10" s="49"/>
      <c r="M10" s="378"/>
      <c r="N10" s="378"/>
      <c r="O10" s="378"/>
    </row>
    <row r="11" spans="1:15">
      <c r="A11" s="206">
        <v>6</v>
      </c>
      <c r="B11" s="279" t="s">
        <v>7</v>
      </c>
      <c r="C11" s="217">
        <v>68346238103</v>
      </c>
      <c r="D11" s="217">
        <v>25252</v>
      </c>
      <c r="E11" s="375">
        <f t="shared" si="0"/>
        <v>2706567.3254791698</v>
      </c>
      <c r="F11" s="209">
        <f>VLOOKUP(B11,'[1]평균수령액(2022)'!$B:$E,2,FALSE)</f>
        <v>72322491687</v>
      </c>
      <c r="G11" s="209">
        <f>VLOOKUP(B11,'[1]평균수령액(2022)'!$B:$E,3,FALSE)</f>
        <v>25428</v>
      </c>
      <c r="H11" s="376">
        <f t="shared" si="1"/>
        <v>2844206.8462718264</v>
      </c>
      <c r="I11" s="377">
        <f>E11-H11</f>
        <v>-137639.52079265658</v>
      </c>
      <c r="J11" s="20"/>
      <c r="L11" s="49"/>
      <c r="M11" s="378"/>
      <c r="N11" s="378"/>
      <c r="O11" s="378"/>
    </row>
    <row r="12" spans="1:15">
      <c r="A12" s="206">
        <v>7</v>
      </c>
      <c r="B12" s="279" t="s">
        <v>9</v>
      </c>
      <c r="C12" s="217">
        <v>49080482686</v>
      </c>
      <c r="D12" s="217">
        <v>15357</v>
      </c>
      <c r="E12" s="375">
        <f t="shared" si="0"/>
        <v>3195968.1373966271</v>
      </c>
      <c r="F12" s="209">
        <f>VLOOKUP(B12,'[1]평균수령액(2022)'!$B:$E,2,FALSE)</f>
        <v>52322930797</v>
      </c>
      <c r="G12" s="209">
        <f>VLOOKUP(B12,'[1]평균수령액(2022)'!$B:$E,3,FALSE)</f>
        <v>17820</v>
      </c>
      <c r="H12" s="376">
        <f t="shared" si="1"/>
        <v>2936191.4027497196</v>
      </c>
      <c r="I12" s="377">
        <f t="shared" si="2"/>
        <v>259776.73464690754</v>
      </c>
      <c r="J12" s="20"/>
      <c r="L12" s="49"/>
      <c r="M12" s="378"/>
      <c r="N12" s="378"/>
      <c r="O12" s="378"/>
    </row>
    <row r="13" spans="1:15">
      <c r="A13" s="206">
        <v>8</v>
      </c>
      <c r="B13" s="279" t="s">
        <v>373</v>
      </c>
      <c r="C13" s="217">
        <v>27384452754</v>
      </c>
      <c r="D13" s="217">
        <v>7326</v>
      </c>
      <c r="E13" s="375">
        <f t="shared" si="0"/>
        <v>3737981.5389025388</v>
      </c>
      <c r="F13" s="209">
        <f>VLOOKUP(B13,'[1]평균수령액(2022)'!$B:$E,2,FALSE)</f>
        <v>27980534852</v>
      </c>
      <c r="G13" s="209">
        <f>VLOOKUP(B13,'[1]평균수령액(2022)'!$B:$E,3,FALSE)</f>
        <v>7702</v>
      </c>
      <c r="H13" s="376">
        <f t="shared" si="1"/>
        <v>3632892.0867307191</v>
      </c>
      <c r="I13" s="377">
        <f t="shared" si="2"/>
        <v>105089.45217181975</v>
      </c>
      <c r="J13" s="20"/>
      <c r="L13" s="49"/>
      <c r="M13" s="378"/>
      <c r="N13" s="378"/>
      <c r="O13" s="378"/>
    </row>
    <row r="14" spans="1:15">
      <c r="A14" s="206">
        <v>9</v>
      </c>
      <c r="B14" s="279" t="s">
        <v>14</v>
      </c>
      <c r="C14" s="217">
        <v>22197880800</v>
      </c>
      <c r="D14" s="217">
        <v>8819</v>
      </c>
      <c r="E14" s="375">
        <f t="shared" si="0"/>
        <v>2517051.9106474658</v>
      </c>
      <c r="F14" s="209">
        <f>VLOOKUP(B14,'[1]평균수령액(2022)'!$B:$E,2,FALSE)</f>
        <v>26369600514</v>
      </c>
      <c r="G14" s="209">
        <f>VLOOKUP(B14,'[1]평균수령액(2022)'!$B:$E,3,FALSE)</f>
        <v>9493</v>
      </c>
      <c r="H14" s="376">
        <f t="shared" si="1"/>
        <v>2777794.2182660908</v>
      </c>
      <c r="I14" s="377">
        <f t="shared" si="2"/>
        <v>-260742.307618625</v>
      </c>
      <c r="J14" s="20"/>
      <c r="L14" s="49"/>
      <c r="M14" s="378"/>
      <c r="N14" s="378"/>
      <c r="O14" s="378"/>
    </row>
    <row r="15" spans="1:15">
      <c r="A15" s="206">
        <v>10</v>
      </c>
      <c r="B15" s="279" t="s">
        <v>728</v>
      </c>
      <c r="C15" s="217">
        <v>23517971236</v>
      </c>
      <c r="D15" s="217">
        <v>14477</v>
      </c>
      <c r="E15" s="375">
        <f t="shared" si="0"/>
        <v>1624505.85314637</v>
      </c>
      <c r="F15" s="209">
        <f>VLOOKUP(B15,'[1]평균수령액(2022)'!$B:$E,2,FALSE)</f>
        <v>18876586451</v>
      </c>
      <c r="G15" s="209">
        <f>VLOOKUP(B15,'[1]평균수령액(2022)'!$B:$E,3,FALSE)</f>
        <v>9797</v>
      </c>
      <c r="H15" s="376">
        <f t="shared" si="1"/>
        <v>1926772.1191180975</v>
      </c>
      <c r="I15" s="377">
        <f t="shared" si="2"/>
        <v>-302266.26597172744</v>
      </c>
      <c r="J15" s="20"/>
      <c r="L15" s="49"/>
      <c r="M15" s="378"/>
      <c r="N15" s="378"/>
      <c r="O15" s="378"/>
    </row>
    <row r="16" spans="1:15">
      <c r="A16" s="206">
        <v>11</v>
      </c>
      <c r="B16" s="220" t="s">
        <v>374</v>
      </c>
      <c r="C16" s="222">
        <v>23272336214</v>
      </c>
      <c r="D16" s="221">
        <v>11299</v>
      </c>
      <c r="E16" s="375">
        <f t="shared" si="0"/>
        <v>2059681.0526595274</v>
      </c>
      <c r="F16" s="209">
        <f>VLOOKUP(B16,'[1]평균수령액(2022)'!$B:$E,2,FALSE)</f>
        <v>22916885392</v>
      </c>
      <c r="G16" s="209">
        <f>VLOOKUP(B16,'[1]평균수령액(2022)'!$B:$E,3,FALSE)</f>
        <v>10473</v>
      </c>
      <c r="H16" s="376">
        <f t="shared" si="1"/>
        <v>2188187.2808173397</v>
      </c>
      <c r="I16" s="377">
        <f t="shared" si="2"/>
        <v>-128506.22815781226</v>
      </c>
      <c r="J16" s="20"/>
      <c r="L16" s="280"/>
      <c r="M16" s="378"/>
      <c r="N16" s="378"/>
      <c r="O16" s="378"/>
    </row>
    <row r="17" spans="1:15">
      <c r="A17" s="206">
        <v>12</v>
      </c>
      <c r="B17" s="220" t="s">
        <v>195</v>
      </c>
      <c r="C17" s="222">
        <v>21401780058</v>
      </c>
      <c r="D17" s="221">
        <v>3470</v>
      </c>
      <c r="E17" s="375">
        <f t="shared" si="0"/>
        <v>6167659.9590778099</v>
      </c>
      <c r="F17" s="209">
        <f>VLOOKUP(B17,'[1]평균수령액(2022)'!$B:$E,2,FALSE)</f>
        <v>27924934638</v>
      </c>
      <c r="G17" s="209">
        <f>VLOOKUP(B17,'[1]평균수령액(2022)'!$B:$E,3,FALSE)</f>
        <v>5230</v>
      </c>
      <c r="H17" s="376">
        <f t="shared" si="1"/>
        <v>5339375.6478011468</v>
      </c>
      <c r="I17" s="377">
        <f t="shared" si="2"/>
        <v>828284.31127666309</v>
      </c>
      <c r="J17" s="20"/>
      <c r="L17" s="275"/>
      <c r="M17" s="378"/>
      <c r="N17" s="378"/>
      <c r="O17" s="378"/>
    </row>
    <row r="18" spans="1:15">
      <c r="A18" s="206">
        <v>13</v>
      </c>
      <c r="B18" s="220" t="s">
        <v>375</v>
      </c>
      <c r="C18" s="222">
        <v>17120241406</v>
      </c>
      <c r="D18" s="222">
        <v>6302</v>
      </c>
      <c r="E18" s="375">
        <f t="shared" si="0"/>
        <v>2716636.2116788323</v>
      </c>
      <c r="F18" s="209">
        <f>VLOOKUP(B18,'[1]평균수령액(2022)'!$B:$E,2,FALSE)</f>
        <v>20972216950</v>
      </c>
      <c r="G18" s="209">
        <f>VLOOKUP(B18,'[1]평균수령액(2022)'!$B:$E,3,FALSE)</f>
        <v>7035</v>
      </c>
      <c r="H18" s="376">
        <f t="shared" si="1"/>
        <v>2981125.3660270078</v>
      </c>
      <c r="I18" s="377">
        <f t="shared" si="2"/>
        <v>-264489.15434817551</v>
      </c>
      <c r="J18" s="20"/>
      <c r="L18" s="49"/>
      <c r="M18" s="378"/>
      <c r="N18" s="378"/>
      <c r="O18" s="378"/>
    </row>
    <row r="19" spans="1:15">
      <c r="A19" s="206">
        <v>14</v>
      </c>
      <c r="B19" s="279" t="s">
        <v>19</v>
      </c>
      <c r="C19" s="217">
        <v>16040418392</v>
      </c>
      <c r="D19" s="217">
        <v>9891</v>
      </c>
      <c r="E19" s="375">
        <f t="shared" si="0"/>
        <v>1621718.5716307755</v>
      </c>
      <c r="F19" s="209">
        <f>VLOOKUP(B19,'[1]평균수령액(2022)'!$B:$E,2,FALSE)</f>
        <v>15481149990</v>
      </c>
      <c r="G19" s="209">
        <f>VLOOKUP(B19,'[1]평균수령액(2022)'!$B:$E,3,FALSE)</f>
        <v>9458</v>
      </c>
      <c r="H19" s="376">
        <f t="shared" si="1"/>
        <v>1636831.2529075914</v>
      </c>
      <c r="I19" s="377">
        <f t="shared" si="2"/>
        <v>-15112.681276815943</v>
      </c>
      <c r="J19" s="20"/>
      <c r="L19" s="275"/>
      <c r="M19" s="378"/>
      <c r="N19" s="378"/>
      <c r="O19" s="378"/>
    </row>
    <row r="20" spans="1:15">
      <c r="A20" s="206">
        <v>15</v>
      </c>
      <c r="B20" s="220" t="s">
        <v>118</v>
      </c>
      <c r="C20" s="222">
        <v>18415688137</v>
      </c>
      <c r="D20" s="222">
        <v>13725</v>
      </c>
      <c r="E20" s="375">
        <f t="shared" si="0"/>
        <v>1341762.3414936247</v>
      </c>
      <c r="F20" s="209">
        <f>VLOOKUP(B20,'[1]평균수령액(2022)'!$B:$E,2,FALSE)</f>
        <v>19910747023</v>
      </c>
      <c r="G20" s="209">
        <f>VLOOKUP(B20,'[1]평균수령액(2022)'!$B:$E,3,FALSE)</f>
        <v>13640</v>
      </c>
      <c r="H20" s="376">
        <f t="shared" si="1"/>
        <v>1459732.1864369502</v>
      </c>
      <c r="I20" s="377">
        <f t="shared" si="2"/>
        <v>-117969.8449433255</v>
      </c>
      <c r="J20" s="20"/>
      <c r="L20" s="49"/>
      <c r="M20" s="378"/>
      <c r="N20" s="378"/>
      <c r="O20" s="378"/>
    </row>
    <row r="21" spans="1:15">
      <c r="A21" s="206">
        <v>16</v>
      </c>
      <c r="B21" s="279" t="s">
        <v>25</v>
      </c>
      <c r="C21" s="217">
        <v>14459082830</v>
      </c>
      <c r="D21" s="217">
        <v>23879</v>
      </c>
      <c r="E21" s="375">
        <f t="shared" si="0"/>
        <v>605514.58729427529</v>
      </c>
      <c r="F21" s="209">
        <f>VLOOKUP(B21,'[1]평균수령액(2022)'!$B:$E,2,FALSE)</f>
        <v>16650197580</v>
      </c>
      <c r="G21" s="209">
        <f>VLOOKUP(B21,'[1]평균수령액(2022)'!$B:$E,3,FALSE)</f>
        <v>26064</v>
      </c>
      <c r="H21" s="376">
        <f t="shared" si="1"/>
        <v>638819.73526703496</v>
      </c>
      <c r="I21" s="377">
        <f t="shared" si="2"/>
        <v>-33305.147972759674</v>
      </c>
      <c r="J21" s="20"/>
      <c r="L21" s="275"/>
      <c r="M21" s="378"/>
      <c r="N21" s="378"/>
      <c r="O21" s="378"/>
    </row>
    <row r="22" spans="1:15">
      <c r="A22" s="206">
        <v>17</v>
      </c>
      <c r="B22" s="220" t="s">
        <v>167</v>
      </c>
      <c r="C22" s="222">
        <v>14206531269</v>
      </c>
      <c r="D22" s="221">
        <v>8982</v>
      </c>
      <c r="E22" s="375">
        <f t="shared" si="0"/>
        <v>1581666.8079492317</v>
      </c>
      <c r="F22" s="209">
        <f>VLOOKUP(B22,'[1]평균수령액(2022)'!$B:$E,2,FALSE)</f>
        <v>24179395104</v>
      </c>
      <c r="G22" s="209">
        <f>VLOOKUP(B22,'[1]평균수령액(2022)'!$B:$E,3,FALSE)</f>
        <v>13143</v>
      </c>
      <c r="H22" s="376">
        <f t="shared" si="1"/>
        <v>1839716.5870805753</v>
      </c>
      <c r="I22" s="377">
        <f t="shared" si="2"/>
        <v>-258049.77913134359</v>
      </c>
      <c r="J22" s="20"/>
      <c r="L22" s="275"/>
      <c r="M22" s="378"/>
      <c r="N22" s="378"/>
      <c r="O22" s="378"/>
    </row>
    <row r="23" spans="1:15">
      <c r="A23" s="206">
        <v>18</v>
      </c>
      <c r="B23" s="279" t="s">
        <v>23</v>
      </c>
      <c r="C23" s="217">
        <v>9751734843</v>
      </c>
      <c r="D23" s="217">
        <v>4723</v>
      </c>
      <c r="E23" s="375">
        <f t="shared" si="0"/>
        <v>2064733.1871691721</v>
      </c>
      <c r="F23" s="209">
        <f>VLOOKUP(B23,'[1]평균수령액(2022)'!$B:$E,2,FALSE)</f>
        <v>12143361379</v>
      </c>
      <c r="G23" s="209">
        <f>VLOOKUP(B23,'[1]평균수령액(2022)'!$B:$E,3,FALSE)</f>
        <v>5585</v>
      </c>
      <c r="H23" s="376">
        <f t="shared" si="1"/>
        <v>2174281.3570277528</v>
      </c>
      <c r="I23" s="377">
        <f t="shared" si="2"/>
        <v>-109548.16985858069</v>
      </c>
      <c r="J23" s="20"/>
      <c r="L23" s="275"/>
      <c r="M23" s="378"/>
      <c r="N23" s="378"/>
      <c r="O23" s="378"/>
    </row>
    <row r="24" spans="1:15">
      <c r="A24" s="206">
        <v>19</v>
      </c>
      <c r="B24" s="220" t="s">
        <v>198</v>
      </c>
      <c r="C24" s="222">
        <v>10014947849</v>
      </c>
      <c r="D24" s="221">
        <v>7020</v>
      </c>
      <c r="E24" s="375">
        <f t="shared" si="0"/>
        <v>1426630.7477207978</v>
      </c>
      <c r="F24" s="209">
        <f>VLOOKUP(B24,'[1]평균수령액(2022)'!$B:$E,2,FALSE)</f>
        <v>8489662831</v>
      </c>
      <c r="G24" s="209">
        <f>VLOOKUP(B24,'[1]평균수령액(2022)'!$B:$E,3,FALSE)</f>
        <v>7688</v>
      </c>
      <c r="H24" s="376">
        <f t="shared" si="1"/>
        <v>1104274.5617845994</v>
      </c>
      <c r="I24" s="377">
        <f t="shared" si="2"/>
        <v>322356.18593619834</v>
      </c>
      <c r="J24" s="20"/>
      <c r="L24" s="49"/>
      <c r="M24" s="378"/>
      <c r="N24" s="378"/>
      <c r="O24" s="378"/>
    </row>
    <row r="25" spans="1:15">
      <c r="A25" s="206">
        <v>20</v>
      </c>
      <c r="B25" s="220" t="s">
        <v>43</v>
      </c>
      <c r="C25" s="222">
        <v>8819077040</v>
      </c>
      <c r="D25" s="221">
        <v>1267</v>
      </c>
      <c r="E25" s="375">
        <f t="shared" si="0"/>
        <v>6960597.5059194947</v>
      </c>
      <c r="F25" s="209">
        <f>VLOOKUP(B25,'[1]평균수령액(2022)'!$B:$E,2,FALSE)</f>
        <v>7654892510</v>
      </c>
      <c r="G25" s="209">
        <f>VLOOKUP(B25,'[1]평균수령액(2022)'!$B:$E,3,FALSE)</f>
        <v>1571</v>
      </c>
      <c r="H25" s="376">
        <f t="shared" si="1"/>
        <v>4872624.1311266711</v>
      </c>
      <c r="I25" s="377">
        <f t="shared" si="2"/>
        <v>2087973.3747928236</v>
      </c>
      <c r="J25" s="20"/>
      <c r="L25" s="49"/>
      <c r="M25" s="378"/>
      <c r="N25" s="378"/>
      <c r="O25" s="378"/>
    </row>
    <row r="26" spans="1:15">
      <c r="A26" s="206">
        <v>21</v>
      </c>
      <c r="B26" s="220" t="s">
        <v>376</v>
      </c>
      <c r="C26" s="222">
        <v>9083811683</v>
      </c>
      <c r="D26" s="221">
        <v>2101</v>
      </c>
      <c r="E26" s="375">
        <f t="shared" si="0"/>
        <v>4323565.7701094719</v>
      </c>
      <c r="F26" s="209">
        <f>VLOOKUP(B26,'[1]평균수령액(2022)'!$B:$E,2,FALSE)</f>
        <v>7054329620</v>
      </c>
      <c r="G26" s="209">
        <f>VLOOKUP(B26,'[1]평균수령액(2022)'!$B:$E,3,FALSE)</f>
        <v>2136</v>
      </c>
      <c r="H26" s="376">
        <f t="shared" si="1"/>
        <v>3302588.7734082397</v>
      </c>
      <c r="I26" s="377">
        <f t="shared" si="2"/>
        <v>1020976.9967012322</v>
      </c>
      <c r="J26" s="20"/>
      <c r="L26" s="49"/>
      <c r="M26" s="378"/>
      <c r="N26" s="378"/>
      <c r="O26" s="378"/>
    </row>
    <row r="27" spans="1:15">
      <c r="A27" s="206">
        <v>22</v>
      </c>
      <c r="B27" s="220" t="s">
        <v>22</v>
      </c>
      <c r="C27" s="222">
        <v>6727872445</v>
      </c>
      <c r="D27" s="221">
        <v>5085</v>
      </c>
      <c r="E27" s="375">
        <f t="shared" si="0"/>
        <v>1323082.093411996</v>
      </c>
      <c r="F27" s="209">
        <f>VLOOKUP(B27,'[1]평균수령액(2022)'!$B:$E,2,FALSE)</f>
        <v>9926957291</v>
      </c>
      <c r="G27" s="209">
        <f>VLOOKUP(B27,'[1]평균수령액(2022)'!$B:$E,3,FALSE)</f>
        <v>7240</v>
      </c>
      <c r="H27" s="376">
        <f t="shared" si="1"/>
        <v>1371126.6976519336</v>
      </c>
      <c r="I27" s="377">
        <f t="shared" si="2"/>
        <v>-48044.604239937617</v>
      </c>
      <c r="J27" s="20"/>
      <c r="L27" s="275"/>
      <c r="M27" s="378"/>
      <c r="N27" s="378"/>
      <c r="O27" s="378"/>
    </row>
    <row r="28" spans="1:15">
      <c r="A28" s="206">
        <v>23</v>
      </c>
      <c r="B28" s="279" t="s">
        <v>36</v>
      </c>
      <c r="C28" s="217">
        <v>6780875260</v>
      </c>
      <c r="D28" s="217">
        <v>3785</v>
      </c>
      <c r="E28" s="375">
        <f t="shared" si="0"/>
        <v>1791512.6182298546</v>
      </c>
      <c r="F28" s="209">
        <f>VLOOKUP(B28,'[1]평균수령액(2022)'!$B:$E,2,FALSE)</f>
        <v>7298267510</v>
      </c>
      <c r="G28" s="209">
        <f>VLOOKUP(B28,'[1]평균수령액(2022)'!$B:$E,3,FALSE)</f>
        <v>4008</v>
      </c>
      <c r="H28" s="376">
        <f t="shared" si="1"/>
        <v>1820925.0274451098</v>
      </c>
      <c r="I28" s="377">
        <f t="shared" si="2"/>
        <v>-29412.409215255175</v>
      </c>
      <c r="J28" s="20"/>
      <c r="L28" s="49"/>
      <c r="M28" s="378"/>
      <c r="N28" s="378"/>
      <c r="O28" s="378"/>
    </row>
    <row r="29" spans="1:15">
      <c r="A29" s="206">
        <v>24</v>
      </c>
      <c r="B29" s="279" t="s">
        <v>32</v>
      </c>
      <c r="C29" s="217">
        <v>8264610431</v>
      </c>
      <c r="D29" s="217">
        <v>4207</v>
      </c>
      <c r="E29" s="375">
        <f t="shared" si="0"/>
        <v>1964490.2379367719</v>
      </c>
      <c r="F29" s="209">
        <f>VLOOKUP(B29,'[1]평균수령액(2022)'!$B:$E,2,FALSE)</f>
        <v>9068889498</v>
      </c>
      <c r="G29" s="209">
        <f>VLOOKUP(B29,'[1]평균수령액(2022)'!$B:$E,3,FALSE)</f>
        <v>5233</v>
      </c>
      <c r="H29" s="376">
        <f t="shared" si="1"/>
        <v>1733019.2046627174</v>
      </c>
      <c r="I29" s="377">
        <f t="shared" si="2"/>
        <v>231471.03327405453</v>
      </c>
      <c r="J29" s="20"/>
      <c r="L29" s="49"/>
      <c r="M29" s="378"/>
      <c r="N29" s="378"/>
      <c r="O29" s="378"/>
    </row>
    <row r="30" spans="1:15">
      <c r="A30" s="206">
        <v>25</v>
      </c>
      <c r="B30" s="279" t="s">
        <v>41</v>
      </c>
      <c r="C30" s="217">
        <v>9309358910</v>
      </c>
      <c r="D30" s="217">
        <v>5222</v>
      </c>
      <c r="E30" s="375">
        <f t="shared" si="0"/>
        <v>1782719.055917273</v>
      </c>
      <c r="F30" s="209">
        <f>VLOOKUP(B30,'[1]평균수령액(2022)'!$B:$E,2,FALSE)</f>
        <v>10428903739</v>
      </c>
      <c r="G30" s="209">
        <f>VLOOKUP(B30,'[1]평균수령액(2022)'!$B:$E,3,FALSE)</f>
        <v>10587</v>
      </c>
      <c r="H30" s="376">
        <f t="shared" si="1"/>
        <v>985066.94427127612</v>
      </c>
      <c r="I30" s="377">
        <f t="shared" si="2"/>
        <v>797652.11164599692</v>
      </c>
      <c r="J30" s="379"/>
      <c r="L30" s="275"/>
      <c r="M30" s="378"/>
      <c r="N30" s="378"/>
      <c r="O30" s="378"/>
    </row>
    <row r="31" spans="1:15">
      <c r="A31" s="206">
        <v>26</v>
      </c>
      <c r="B31" s="220" t="s">
        <v>377</v>
      </c>
      <c r="C31" s="222">
        <v>7601442194</v>
      </c>
      <c r="D31" s="221">
        <v>619</v>
      </c>
      <c r="E31" s="375">
        <f t="shared" si="0"/>
        <v>12280197.40549273</v>
      </c>
      <c r="F31" s="209">
        <f>VLOOKUP(B31,'[1]평균수령액(2022)'!$B:$E,2,FALSE)</f>
        <v>7075879132</v>
      </c>
      <c r="G31" s="209">
        <f>VLOOKUP(B31,'[1]평균수령액(2022)'!$B:$E,3,FALSE)</f>
        <v>572</v>
      </c>
      <c r="H31" s="376">
        <f t="shared" si="1"/>
        <v>12370418.062937062</v>
      </c>
      <c r="I31" s="377">
        <f t="shared" si="2"/>
        <v>-90220.657444331795</v>
      </c>
      <c r="J31" s="20"/>
      <c r="L31" s="351"/>
      <c r="M31" s="378"/>
      <c r="N31" s="378"/>
      <c r="O31" s="378"/>
    </row>
    <row r="32" spans="1:15">
      <c r="A32" s="206">
        <v>27</v>
      </c>
      <c r="B32" s="279" t="s">
        <v>27</v>
      </c>
      <c r="C32" s="217">
        <v>7497188847</v>
      </c>
      <c r="D32" s="217">
        <v>5881</v>
      </c>
      <c r="E32" s="375">
        <f t="shared" si="0"/>
        <v>1274815.3115116477</v>
      </c>
      <c r="F32" s="209">
        <f>VLOOKUP(B32,'[1]평균수령액(2022)'!$B:$E,2,FALSE)</f>
        <v>7046998797</v>
      </c>
      <c r="G32" s="209">
        <f>VLOOKUP(B32,'[1]평균수령액(2022)'!$B:$E,3,FALSE)</f>
        <v>3651</v>
      </c>
      <c r="H32" s="376">
        <f t="shared" si="1"/>
        <v>1930155.7921117502</v>
      </c>
      <c r="I32" s="377">
        <f t="shared" si="2"/>
        <v>-655340.48060010257</v>
      </c>
      <c r="J32" s="20"/>
      <c r="L32" s="351"/>
      <c r="M32" s="378"/>
      <c r="N32" s="378"/>
      <c r="O32" s="378"/>
    </row>
    <row r="33" spans="1:15">
      <c r="A33" s="206">
        <v>28</v>
      </c>
      <c r="B33" s="220" t="s">
        <v>559</v>
      </c>
      <c r="C33" s="380">
        <v>7630664191</v>
      </c>
      <c r="D33" s="208">
        <v>4785</v>
      </c>
      <c r="E33" s="375">
        <f t="shared" si="0"/>
        <v>1594705.1600835945</v>
      </c>
      <c r="F33" s="209">
        <v>0</v>
      </c>
      <c r="G33" s="209">
        <v>0</v>
      </c>
      <c r="H33" s="376">
        <v>0</v>
      </c>
      <c r="I33" s="377">
        <f t="shared" si="2"/>
        <v>1594705.1600835945</v>
      </c>
      <c r="J33" s="20"/>
      <c r="L33" s="351"/>
      <c r="M33" s="378"/>
      <c r="N33" s="378"/>
      <c r="O33" s="378"/>
    </row>
    <row r="34" spans="1:15">
      <c r="A34" s="206">
        <v>29</v>
      </c>
      <c r="B34" s="220" t="s">
        <v>160</v>
      </c>
      <c r="C34" s="222">
        <v>6188204421</v>
      </c>
      <c r="D34" s="222">
        <v>7455</v>
      </c>
      <c r="E34" s="375">
        <f t="shared" si="0"/>
        <v>830074.36901408446</v>
      </c>
      <c r="F34" s="209">
        <f>VLOOKUP(B34,'[1]평균수령액(2022)'!$B:$E,2,FALSE)</f>
        <v>9725187157</v>
      </c>
      <c r="G34" s="209">
        <f>VLOOKUP(B34,'[1]평균수령액(2022)'!$B:$E,3,FALSE)</f>
        <v>14230</v>
      </c>
      <c r="H34" s="376">
        <f t="shared" si="1"/>
        <v>683428.47203092056</v>
      </c>
      <c r="I34" s="377">
        <f t="shared" si="2"/>
        <v>146645.8969831639</v>
      </c>
      <c r="J34" s="20"/>
      <c r="L34" s="342"/>
      <c r="M34" s="378"/>
      <c r="N34" s="378"/>
      <c r="O34" s="378"/>
    </row>
    <row r="35" spans="1:15">
      <c r="A35" s="206">
        <v>30</v>
      </c>
      <c r="B35" s="220" t="s">
        <v>197</v>
      </c>
      <c r="C35" s="222">
        <v>5761854241</v>
      </c>
      <c r="D35" s="221">
        <v>4008</v>
      </c>
      <c r="E35" s="375">
        <f t="shared" si="0"/>
        <v>1437588.3834830339</v>
      </c>
      <c r="F35" s="209">
        <f>VLOOKUP(B35,'[1]평균수령액(2022)'!$B:$E,2,FALSE)</f>
        <v>7407154669</v>
      </c>
      <c r="G35" s="209">
        <f>VLOOKUP(B35,'[1]평균수령액(2022)'!$B:$E,3,FALSE)</f>
        <v>5290</v>
      </c>
      <c r="H35" s="376">
        <f t="shared" si="1"/>
        <v>1400218.2739130436</v>
      </c>
      <c r="I35" s="377">
        <f t="shared" si="2"/>
        <v>37370.109569990309</v>
      </c>
      <c r="J35" s="379"/>
      <c r="L35" s="351"/>
      <c r="M35" s="378"/>
      <c r="N35" s="378"/>
      <c r="O35" s="378"/>
    </row>
    <row r="36" spans="1:15">
      <c r="A36" s="206">
        <v>31</v>
      </c>
      <c r="B36" s="220" t="s">
        <v>260</v>
      </c>
      <c r="C36" s="381">
        <v>5787834501</v>
      </c>
      <c r="D36" s="226">
        <v>3068</v>
      </c>
      <c r="E36" s="375">
        <f t="shared" si="0"/>
        <v>1886517.1124511082</v>
      </c>
      <c r="F36" s="209">
        <f>VLOOKUP(B36,'[1]평균수령액(2022)'!$B:$E,2,FALSE)</f>
        <v>4535118886</v>
      </c>
      <c r="G36" s="209">
        <f>VLOOKUP(B36,'[1]평균수령액(2022)'!$B:$E,3,FALSE)</f>
        <v>2192</v>
      </c>
      <c r="H36" s="376">
        <f t="shared" si="1"/>
        <v>2068941.0976277373</v>
      </c>
      <c r="I36" s="377">
        <f t="shared" si="2"/>
        <v>-182423.98517662915</v>
      </c>
      <c r="J36" s="379"/>
      <c r="L36" s="275"/>
      <c r="M36" s="378"/>
      <c r="N36" s="378"/>
      <c r="O36" s="378"/>
    </row>
    <row r="37" spans="1:15">
      <c r="A37" s="206">
        <v>32</v>
      </c>
      <c r="B37" s="279" t="s">
        <v>38</v>
      </c>
      <c r="C37" s="217">
        <v>5770964587</v>
      </c>
      <c r="D37" s="217">
        <v>4830</v>
      </c>
      <c r="E37" s="375">
        <f t="shared" si="0"/>
        <v>1194816.6846790891</v>
      </c>
      <c r="F37" s="209">
        <f>VLOOKUP(B37,'[1]평균수령액(2022)'!$B:$E,2,FALSE)</f>
        <v>4476233035</v>
      </c>
      <c r="G37" s="209">
        <f>VLOOKUP(B37,'[1]평균수령액(2022)'!$B:$E,3,FALSE)</f>
        <v>5980</v>
      </c>
      <c r="H37" s="376">
        <f t="shared" si="1"/>
        <v>748533.9523411371</v>
      </c>
      <c r="I37" s="377">
        <f t="shared" si="2"/>
        <v>446282.73233795201</v>
      </c>
      <c r="J37" s="379"/>
      <c r="L37" s="275"/>
      <c r="M37" s="378"/>
      <c r="N37" s="378"/>
      <c r="O37" s="378"/>
    </row>
    <row r="38" spans="1:15">
      <c r="A38" s="206">
        <v>33</v>
      </c>
      <c r="B38" s="279" t="s">
        <v>29</v>
      </c>
      <c r="C38" s="217">
        <v>5611115631</v>
      </c>
      <c r="D38" s="217">
        <v>5448</v>
      </c>
      <c r="E38" s="375">
        <f t="shared" si="0"/>
        <v>1029940.4609030837</v>
      </c>
      <c r="F38" s="209">
        <f>VLOOKUP(B38,'[1]평균수령액(2022)'!$B:$E,2,FALSE)</f>
        <v>5979112874</v>
      </c>
      <c r="G38" s="209">
        <f>VLOOKUP(B38,'[1]평균수령액(2022)'!$B:$E,3,FALSE)</f>
        <v>2317</v>
      </c>
      <c r="H38" s="376">
        <f t="shared" si="1"/>
        <v>2580540.7311178246</v>
      </c>
      <c r="I38" s="377">
        <f t="shared" si="2"/>
        <v>-1550600.2702147409</v>
      </c>
      <c r="J38" s="379"/>
      <c r="L38" s="275"/>
      <c r="M38" s="378"/>
      <c r="N38" s="378"/>
      <c r="O38" s="378"/>
    </row>
    <row r="39" spans="1:15">
      <c r="A39" s="206">
        <v>34</v>
      </c>
      <c r="B39" s="220" t="s">
        <v>65</v>
      </c>
      <c r="C39" s="222">
        <v>4695720150</v>
      </c>
      <c r="D39" s="221">
        <v>2154</v>
      </c>
      <c r="E39" s="375">
        <f t="shared" si="0"/>
        <v>2180000.069637883</v>
      </c>
      <c r="F39" s="209">
        <f>VLOOKUP(B39,'[1]평균수령액(2022)'!$B:$E,2,FALSE)</f>
        <v>8189006214</v>
      </c>
      <c r="G39" s="209">
        <f>VLOOKUP(B39,'[1]평균수령액(2022)'!$B:$E,3,FALSE)</f>
        <v>3336</v>
      </c>
      <c r="H39" s="376">
        <f t="shared" si="1"/>
        <v>2454738.0737410071</v>
      </c>
      <c r="I39" s="377">
        <f t="shared" si="2"/>
        <v>-274738.00410312414</v>
      </c>
      <c r="J39" s="379"/>
      <c r="L39" s="351"/>
      <c r="M39" s="378"/>
      <c r="N39" s="378"/>
      <c r="O39" s="378"/>
    </row>
    <row r="40" spans="1:15">
      <c r="A40" s="206">
        <v>35</v>
      </c>
      <c r="B40" s="285" t="s">
        <v>730</v>
      </c>
      <c r="C40" s="228">
        <v>5002918024</v>
      </c>
      <c r="D40" s="228">
        <v>2938</v>
      </c>
      <c r="E40" s="375">
        <f t="shared" si="0"/>
        <v>1702831.185840708</v>
      </c>
      <c r="F40" s="209">
        <v>7844380436</v>
      </c>
      <c r="G40" s="209">
        <v>4223</v>
      </c>
      <c r="H40" s="376">
        <f t="shared" si="1"/>
        <v>1857537.3990054464</v>
      </c>
      <c r="I40" s="377">
        <f t="shared" si="2"/>
        <v>-154706.21316473838</v>
      </c>
      <c r="J40" s="379"/>
      <c r="L40" s="342"/>
      <c r="M40" s="378"/>
      <c r="N40" s="378"/>
      <c r="O40" s="378"/>
    </row>
    <row r="41" spans="1:15">
      <c r="A41" s="206">
        <v>36</v>
      </c>
      <c r="B41" s="220" t="s">
        <v>365</v>
      </c>
      <c r="C41" s="222">
        <v>5143410099</v>
      </c>
      <c r="D41" s="221">
        <v>1918</v>
      </c>
      <c r="E41" s="375">
        <f t="shared" si="0"/>
        <v>2681652.814911366</v>
      </c>
      <c r="F41" s="209">
        <f>VLOOKUP(B41,'[1]평균수령액(2022)'!$B:$E,2,FALSE)</f>
        <v>1695141070</v>
      </c>
      <c r="G41" s="209">
        <f>VLOOKUP(B41,'[1]평균수령액(2022)'!$B:$E,3,FALSE)</f>
        <v>698</v>
      </c>
      <c r="H41" s="376">
        <f t="shared" si="1"/>
        <v>2428568.8681948422</v>
      </c>
      <c r="I41" s="377">
        <f t="shared" si="2"/>
        <v>253083.94671652373</v>
      </c>
      <c r="J41" s="379"/>
      <c r="L41" s="342"/>
      <c r="M41" s="378"/>
      <c r="N41" s="378"/>
      <c r="O41" s="378"/>
    </row>
    <row r="42" spans="1:15">
      <c r="A42" s="206">
        <v>37</v>
      </c>
      <c r="B42" s="279" t="s">
        <v>57</v>
      </c>
      <c r="C42" s="217">
        <v>4206984633</v>
      </c>
      <c r="D42" s="217">
        <v>2889</v>
      </c>
      <c r="E42" s="375">
        <f t="shared" si="0"/>
        <v>1456207.9034267913</v>
      </c>
      <c r="F42" s="209">
        <f>VLOOKUP(B42,'[1]평균수령액(2022)'!$B:$E,2,FALSE)</f>
        <v>5209383764</v>
      </c>
      <c r="G42" s="209">
        <f>VLOOKUP(B42,'[1]평균수령액(2022)'!$B:$E,3,FALSE)</f>
        <v>3963</v>
      </c>
      <c r="H42" s="376">
        <f t="shared" si="1"/>
        <v>1314505.1132980066</v>
      </c>
      <c r="I42" s="377">
        <f t="shared" si="2"/>
        <v>141702.79012878472</v>
      </c>
      <c r="J42" s="379"/>
      <c r="L42" s="342"/>
      <c r="M42" s="378"/>
      <c r="N42" s="378"/>
      <c r="O42" s="378"/>
    </row>
    <row r="43" spans="1:15">
      <c r="A43" s="206">
        <v>38</v>
      </c>
      <c r="B43" s="279" t="s">
        <v>176</v>
      </c>
      <c r="C43" s="217">
        <v>3770032560</v>
      </c>
      <c r="D43" s="217">
        <v>2239</v>
      </c>
      <c r="E43" s="375">
        <f t="shared" si="0"/>
        <v>1683801.9472979009</v>
      </c>
      <c r="F43" s="209">
        <f>VLOOKUP(B43,'[1]평균수령액(2022)'!$B:$E,2,FALSE)</f>
        <v>2162317570</v>
      </c>
      <c r="G43" s="209">
        <f>VLOOKUP(B43,'[1]평균수령액(2022)'!$B:$E,3,FALSE)</f>
        <v>1480</v>
      </c>
      <c r="H43" s="376">
        <f t="shared" si="1"/>
        <v>1461025.3851351351</v>
      </c>
      <c r="I43" s="377">
        <f t="shared" si="2"/>
        <v>222776.56216276577</v>
      </c>
      <c r="J43" s="20"/>
      <c r="L43" s="342"/>
      <c r="M43" s="378"/>
      <c r="N43" s="378"/>
      <c r="O43" s="378"/>
    </row>
    <row r="44" spans="1:15">
      <c r="A44" s="206">
        <v>39</v>
      </c>
      <c r="B44" s="220" t="s">
        <v>259</v>
      </c>
      <c r="C44" s="222">
        <v>4066637548</v>
      </c>
      <c r="D44" s="221">
        <v>2879</v>
      </c>
      <c r="E44" s="375">
        <f t="shared" si="0"/>
        <v>1412517.3838138243</v>
      </c>
      <c r="F44" s="209">
        <f>VLOOKUP(B44,'[1]평균수령액(2022)'!$B:$E,2,FALSE)</f>
        <v>4430135666</v>
      </c>
      <c r="G44" s="209">
        <f>VLOOKUP(B44,'[1]평균수령액(2022)'!$B:$E,3,FALSE)</f>
        <v>3053</v>
      </c>
      <c r="H44" s="376">
        <f t="shared" si="1"/>
        <v>1451076.2089747789</v>
      </c>
      <c r="I44" s="377">
        <f t="shared" si="2"/>
        <v>-38558.825160954613</v>
      </c>
      <c r="J44" s="20"/>
      <c r="L44" s="342"/>
      <c r="M44" s="378"/>
      <c r="N44" s="378"/>
      <c r="O44" s="378"/>
    </row>
    <row r="45" spans="1:15">
      <c r="A45" s="206">
        <v>40</v>
      </c>
      <c r="B45" s="220" t="s">
        <v>196</v>
      </c>
      <c r="C45" s="231">
        <v>3707269622</v>
      </c>
      <c r="D45" s="231">
        <v>4320</v>
      </c>
      <c r="E45" s="375">
        <f t="shared" si="0"/>
        <v>858164.26435185189</v>
      </c>
      <c r="F45" s="209">
        <f>VLOOKUP(B45,'[1]평균수령액(2022)'!$B:$E,2,FALSE)</f>
        <v>5461741296</v>
      </c>
      <c r="G45" s="209">
        <f>VLOOKUP(B45,'[1]평균수령액(2022)'!$B:$E,3,FALSE)</f>
        <v>5166</v>
      </c>
      <c r="H45" s="376">
        <f t="shared" si="1"/>
        <v>1057247.6376306619</v>
      </c>
      <c r="I45" s="377">
        <f t="shared" si="2"/>
        <v>-199083.37327881006</v>
      </c>
      <c r="J45" s="20"/>
      <c r="L45" s="342"/>
      <c r="M45" s="378"/>
      <c r="N45" s="378"/>
      <c r="O45" s="378"/>
    </row>
    <row r="46" spans="1:15">
      <c r="A46" s="206">
        <v>41</v>
      </c>
      <c r="B46" s="279" t="s">
        <v>46</v>
      </c>
      <c r="C46" s="217">
        <v>3625697392</v>
      </c>
      <c r="D46" s="217">
        <v>1007</v>
      </c>
      <c r="E46" s="375">
        <f t="shared" si="0"/>
        <v>3600493.9344587885</v>
      </c>
      <c r="F46" s="209">
        <f>VLOOKUP(B46,'[1]평균수령액(2022)'!$B:$E,2,FALSE)</f>
        <v>4281588880</v>
      </c>
      <c r="G46" s="209">
        <f>VLOOKUP(B46,'[1]평균수령액(2022)'!$B:$E,3,FALSE)</f>
        <v>1053</v>
      </c>
      <c r="H46" s="376">
        <f t="shared" si="1"/>
        <v>4066086.3057929724</v>
      </c>
      <c r="I46" s="382">
        <f t="shared" si="2"/>
        <v>-465592.37133418396</v>
      </c>
      <c r="J46" s="20"/>
      <c r="L46" s="351"/>
      <c r="M46" s="378"/>
      <c r="N46" s="378"/>
      <c r="O46" s="378"/>
    </row>
    <row r="47" spans="1:15">
      <c r="A47" s="206">
        <v>42</v>
      </c>
      <c r="B47" s="279" t="s">
        <v>34</v>
      </c>
      <c r="C47" s="217">
        <v>764497446</v>
      </c>
      <c r="D47" s="217">
        <v>119</v>
      </c>
      <c r="E47" s="375">
        <f t="shared" si="0"/>
        <v>6424348.2857142854</v>
      </c>
      <c r="F47" s="209">
        <f>VLOOKUP(B47,'[1]평균수령액(2022)'!$B:$E,2,FALSE)</f>
        <v>1449122969</v>
      </c>
      <c r="G47" s="209">
        <f>VLOOKUP(B47,'[1]평균수령액(2022)'!$B:$E,3,FALSE)</f>
        <v>245</v>
      </c>
      <c r="H47" s="376">
        <f t="shared" si="1"/>
        <v>5914787.6285714284</v>
      </c>
      <c r="I47" s="377">
        <f t="shared" si="2"/>
        <v>509560.65714285709</v>
      </c>
      <c r="J47" s="379"/>
      <c r="L47" s="342"/>
      <c r="M47" s="378"/>
      <c r="N47" s="378"/>
      <c r="O47" s="378"/>
    </row>
    <row r="48" spans="1:15">
      <c r="A48" s="206">
        <v>43</v>
      </c>
      <c r="B48" s="279" t="s">
        <v>191</v>
      </c>
      <c r="C48" s="217">
        <v>4185863880</v>
      </c>
      <c r="D48" s="217">
        <v>2522</v>
      </c>
      <c r="E48" s="375">
        <f t="shared" si="0"/>
        <v>1659739.8413957176</v>
      </c>
      <c r="F48" s="209">
        <f>VLOOKUP(B48,'[1]평균수령액(2022)'!$B:$E,2,FALSE)</f>
        <v>3325484976</v>
      </c>
      <c r="G48" s="209">
        <f>VLOOKUP(B48,'[1]평균수령액(2022)'!$B:$E,3,FALSE)</f>
        <v>1918</v>
      </c>
      <c r="H48" s="376">
        <f t="shared" si="1"/>
        <v>1733829.4973931178</v>
      </c>
      <c r="I48" s="377">
        <f t="shared" si="2"/>
        <v>-74089.655997400172</v>
      </c>
      <c r="J48" s="379"/>
      <c r="L48" s="342"/>
      <c r="M48" s="383"/>
      <c r="N48" s="383"/>
      <c r="O48" s="383"/>
    </row>
    <row r="49" spans="1:15">
      <c r="A49" s="206">
        <v>44</v>
      </c>
      <c r="B49" s="220" t="s">
        <v>378</v>
      </c>
      <c r="C49" s="222">
        <v>3342547702</v>
      </c>
      <c r="D49" s="222">
        <v>2596</v>
      </c>
      <c r="E49" s="375">
        <f t="shared" si="0"/>
        <v>1287576.156394453</v>
      </c>
      <c r="F49" s="209">
        <f>VLOOKUP(B49,'[1]평균수령액(2022)'!$B:$E,2,FALSE)</f>
        <v>4970970128</v>
      </c>
      <c r="G49" s="209">
        <f>VLOOKUP(B49,'[1]평균수령액(2022)'!$B:$E,3,FALSE)</f>
        <v>2532</v>
      </c>
      <c r="H49" s="376">
        <f t="shared" si="1"/>
        <v>1963258.3443917851</v>
      </c>
      <c r="I49" s="377">
        <f t="shared" si="2"/>
        <v>-675682.18799733208</v>
      </c>
      <c r="J49" s="20"/>
      <c r="L49" s="342"/>
      <c r="M49" s="378"/>
      <c r="N49" s="378"/>
      <c r="O49" s="378"/>
    </row>
    <row r="50" spans="1:15">
      <c r="A50" s="206">
        <v>45</v>
      </c>
      <c r="B50" s="279" t="s">
        <v>92</v>
      </c>
      <c r="C50" s="217">
        <v>2898336837</v>
      </c>
      <c r="D50" s="217">
        <v>1319</v>
      </c>
      <c r="E50" s="375">
        <f t="shared" si="0"/>
        <v>2197374.4025777103</v>
      </c>
      <c r="F50" s="209">
        <f>VLOOKUP(B50,'[1]평균수령액(2022)'!$B:$E,2,FALSE)</f>
        <v>977628206</v>
      </c>
      <c r="G50" s="209">
        <f>VLOOKUP(B50,'[1]평균수령액(2022)'!$B:$E,3,FALSE)</f>
        <v>503</v>
      </c>
      <c r="H50" s="376">
        <f t="shared" si="1"/>
        <v>1943594.8429423459</v>
      </c>
      <c r="I50" s="377">
        <f t="shared" si="2"/>
        <v>253779.55963536445</v>
      </c>
      <c r="J50" s="379"/>
      <c r="L50" s="351"/>
      <c r="M50" s="378"/>
      <c r="N50" s="378"/>
      <c r="O50" s="378"/>
    </row>
    <row r="51" spans="1:15">
      <c r="A51" s="206">
        <v>46</v>
      </c>
      <c r="B51" s="220" t="s">
        <v>201</v>
      </c>
      <c r="C51" s="222">
        <v>2780798724</v>
      </c>
      <c r="D51" s="221">
        <v>7578</v>
      </c>
      <c r="E51" s="375">
        <f t="shared" si="0"/>
        <v>366956.81235154392</v>
      </c>
      <c r="F51" s="209">
        <f>VLOOKUP(B51,'[1]평균수령액(2022)'!$B:$E,2,FALSE)</f>
        <v>7922749031</v>
      </c>
      <c r="G51" s="209">
        <f>VLOOKUP(B51,'[1]평균수령액(2022)'!$B:$E,3,FALSE)</f>
        <v>8510</v>
      </c>
      <c r="H51" s="376">
        <f t="shared" si="1"/>
        <v>930992.83560517034</v>
      </c>
      <c r="I51" s="377">
        <f t="shared" si="2"/>
        <v>-564036.02325362642</v>
      </c>
      <c r="J51" s="20"/>
      <c r="L51" s="342"/>
      <c r="M51" s="378"/>
      <c r="N51" s="378"/>
      <c r="O51" s="378"/>
    </row>
    <row r="52" spans="1:15">
      <c r="A52" s="206">
        <v>47</v>
      </c>
      <c r="B52" s="220" t="s">
        <v>583</v>
      </c>
      <c r="C52" s="380">
        <v>2013579971</v>
      </c>
      <c r="D52" s="208">
        <v>3240</v>
      </c>
      <c r="E52" s="375">
        <f t="shared" si="0"/>
        <v>621475.299691358</v>
      </c>
      <c r="F52" s="209">
        <v>0</v>
      </c>
      <c r="G52" s="209">
        <v>0</v>
      </c>
      <c r="H52" s="376">
        <v>0</v>
      </c>
      <c r="I52" s="377">
        <f t="shared" si="2"/>
        <v>621475.299691358</v>
      </c>
      <c r="J52" s="379"/>
      <c r="L52" s="351"/>
      <c r="M52" s="378"/>
      <c r="N52" s="378"/>
      <c r="O52" s="378"/>
    </row>
    <row r="53" spans="1:15">
      <c r="A53" s="206">
        <v>48</v>
      </c>
      <c r="B53" s="279" t="s">
        <v>84</v>
      </c>
      <c r="C53" s="217">
        <v>2153375162</v>
      </c>
      <c r="D53" s="217">
        <v>365</v>
      </c>
      <c r="E53" s="375">
        <f t="shared" si="0"/>
        <v>5899657.9780821921</v>
      </c>
      <c r="F53" s="209">
        <f>VLOOKUP(B53,'[1]평균수령액(2022)'!$B:$E,2,FALSE)</f>
        <v>1985671360</v>
      </c>
      <c r="G53" s="209">
        <f>VLOOKUP(B53,'[1]평균수령액(2022)'!$B:$E,3,FALSE)</f>
        <v>509</v>
      </c>
      <c r="H53" s="376">
        <f t="shared" si="1"/>
        <v>3901122.5147347739</v>
      </c>
      <c r="I53" s="377">
        <f t="shared" si="2"/>
        <v>1998535.4633474182</v>
      </c>
      <c r="J53" s="379"/>
      <c r="L53" s="342"/>
      <c r="M53" s="378"/>
      <c r="N53" s="378"/>
      <c r="O53" s="378"/>
    </row>
    <row r="54" spans="1:15">
      <c r="A54" s="206">
        <v>49</v>
      </c>
      <c r="B54" s="279" t="s">
        <v>62</v>
      </c>
      <c r="C54" s="217">
        <v>2113226613</v>
      </c>
      <c r="D54" s="217">
        <v>271</v>
      </c>
      <c r="E54" s="375">
        <f t="shared" si="0"/>
        <v>7797884.1808118084</v>
      </c>
      <c r="F54" s="209">
        <f>VLOOKUP(B54,'[1]평균수령액(2022)'!$B:$E,2,FALSE)</f>
        <v>1242040045</v>
      </c>
      <c r="G54" s="209">
        <f>VLOOKUP(B54,'[1]평균수령액(2022)'!$B:$E,3,FALSE)</f>
        <v>546</v>
      </c>
      <c r="H54" s="376">
        <f t="shared" si="1"/>
        <v>2274798.6172161172</v>
      </c>
      <c r="I54" s="377">
        <f t="shared" si="2"/>
        <v>5523085.5635956917</v>
      </c>
      <c r="J54" s="20"/>
      <c r="L54" s="351"/>
      <c r="M54" s="378"/>
      <c r="N54" s="378"/>
      <c r="O54" s="378"/>
    </row>
    <row r="55" spans="1:15">
      <c r="A55" s="206">
        <v>50</v>
      </c>
      <c r="B55" s="279" t="s">
        <v>98</v>
      </c>
      <c r="C55" s="217">
        <v>1996808928</v>
      </c>
      <c r="D55" s="217">
        <v>1331</v>
      </c>
      <c r="E55" s="375">
        <f t="shared" si="0"/>
        <v>1500232.102178813</v>
      </c>
      <c r="F55" s="209">
        <f>VLOOKUP(B55,'[1]평균수령액(2022)'!$B:$E,2,FALSE)</f>
        <v>1808720940</v>
      </c>
      <c r="G55" s="209">
        <f>VLOOKUP(B55,'[1]평균수령액(2022)'!$B:$E,3,FALSE)</f>
        <v>1616</v>
      </c>
      <c r="H55" s="376">
        <f t="shared" si="1"/>
        <v>1119258.0074257427</v>
      </c>
      <c r="I55" s="377">
        <f t="shared" si="2"/>
        <v>380974.09475307027</v>
      </c>
      <c r="J55" s="379"/>
      <c r="L55" s="351"/>
      <c r="M55" s="378"/>
      <c r="N55" s="378"/>
      <c r="O55" s="378"/>
    </row>
    <row r="56" spans="1:15">
      <c r="A56" s="206">
        <v>51</v>
      </c>
      <c r="B56" s="279" t="s">
        <v>54</v>
      </c>
      <c r="C56" s="217">
        <v>1866158972</v>
      </c>
      <c r="D56" s="217">
        <v>3301</v>
      </c>
      <c r="E56" s="375">
        <f t="shared" si="0"/>
        <v>565331.40624053322</v>
      </c>
      <c r="F56" s="209">
        <f>VLOOKUP(B56,'[1]평균수령액(2022)'!$B:$E,2,FALSE)</f>
        <v>1666943472</v>
      </c>
      <c r="G56" s="209">
        <f>VLOOKUP(B56,'[1]평균수령액(2022)'!$B:$E,3,FALSE)</f>
        <v>3483</v>
      </c>
      <c r="H56" s="376">
        <f t="shared" si="1"/>
        <v>478594.16365202412</v>
      </c>
      <c r="I56" s="377">
        <f t="shared" si="2"/>
        <v>86737.242588509107</v>
      </c>
      <c r="J56" s="20"/>
      <c r="L56" s="342"/>
      <c r="M56" s="378"/>
      <c r="N56" s="378"/>
      <c r="O56" s="378"/>
    </row>
    <row r="57" spans="1:15">
      <c r="A57" s="206">
        <v>52</v>
      </c>
      <c r="B57" s="220" t="s">
        <v>381</v>
      </c>
      <c r="C57" s="222">
        <v>1858056840</v>
      </c>
      <c r="D57" s="222">
        <v>712</v>
      </c>
      <c r="E57" s="375">
        <f t="shared" si="0"/>
        <v>2609630.3932584268</v>
      </c>
      <c r="F57" s="209">
        <f>VLOOKUP(B57,'[1]평균수령액(2022)'!$B:$E,2,FALSE)</f>
        <v>1138965840</v>
      </c>
      <c r="G57" s="209">
        <f>VLOOKUP(B57,'[1]평균수령액(2022)'!$B:$E,3,FALSE)</f>
        <v>591</v>
      </c>
      <c r="H57" s="376">
        <f t="shared" si="1"/>
        <v>1927184.1624365482</v>
      </c>
      <c r="I57" s="377">
        <f t="shared" si="2"/>
        <v>682446.23082187865</v>
      </c>
      <c r="J57" s="20"/>
      <c r="L57" s="342"/>
      <c r="M57" s="378"/>
      <c r="N57" s="378"/>
      <c r="O57" s="378"/>
    </row>
    <row r="58" spans="1:15">
      <c r="A58" s="206">
        <v>53</v>
      </c>
      <c r="B58" s="279" t="s">
        <v>128</v>
      </c>
      <c r="C58" s="217">
        <v>1756872071</v>
      </c>
      <c r="D58" s="217">
        <v>833</v>
      </c>
      <c r="E58" s="375">
        <f t="shared" si="0"/>
        <v>2109090.1212484995</v>
      </c>
      <c r="F58" s="209">
        <f>VLOOKUP(B58,'[1]평균수령액(2022)'!$B:$E,2,FALSE)</f>
        <v>1401162172</v>
      </c>
      <c r="G58" s="209">
        <f>VLOOKUP(B58,'[1]평균수령액(2022)'!$B:$E,3,FALSE)</f>
        <v>827</v>
      </c>
      <c r="H58" s="376">
        <f t="shared" si="1"/>
        <v>1694271.0665054414</v>
      </c>
      <c r="I58" s="377">
        <f t="shared" si="2"/>
        <v>414819.05474305805</v>
      </c>
      <c r="J58" s="379"/>
      <c r="L58" s="342"/>
      <c r="M58" s="378"/>
      <c r="N58" s="378"/>
      <c r="O58" s="378"/>
    </row>
    <row r="59" spans="1:15">
      <c r="A59" s="206">
        <v>54</v>
      </c>
      <c r="B59" s="220" t="s">
        <v>305</v>
      </c>
      <c r="C59" s="374">
        <v>2022603601</v>
      </c>
      <c r="D59" s="208">
        <v>1699</v>
      </c>
      <c r="E59" s="375">
        <f t="shared" si="0"/>
        <v>1190467.0988816952</v>
      </c>
      <c r="F59" s="209">
        <f>VLOOKUP(B59,'[1]평균수령액(2022)'!$B:$E,2,FALSE)</f>
        <v>918535989</v>
      </c>
      <c r="G59" s="209">
        <f>VLOOKUP(B59,'[1]평균수령액(2022)'!$B:$E,3,FALSE)</f>
        <v>578</v>
      </c>
      <c r="H59" s="376">
        <f t="shared" si="1"/>
        <v>1589162.6107266436</v>
      </c>
      <c r="I59" s="377">
        <f t="shared" si="2"/>
        <v>-398695.5118449484</v>
      </c>
      <c r="J59" s="379"/>
      <c r="L59" s="342"/>
      <c r="M59" s="378"/>
      <c r="N59" s="378"/>
      <c r="O59" s="378"/>
    </row>
    <row r="60" spans="1:15">
      <c r="A60" s="206">
        <v>55</v>
      </c>
      <c r="B60" s="220" t="s">
        <v>593</v>
      </c>
      <c r="C60" s="222">
        <v>1776424640</v>
      </c>
      <c r="D60" s="221">
        <v>1187</v>
      </c>
      <c r="E60" s="375">
        <f t="shared" si="0"/>
        <v>1496566.6722830667</v>
      </c>
      <c r="F60" s="209">
        <v>0</v>
      </c>
      <c r="G60" s="209">
        <v>0</v>
      </c>
      <c r="H60" s="376">
        <v>0</v>
      </c>
      <c r="I60" s="377">
        <f t="shared" si="2"/>
        <v>1496566.6722830667</v>
      </c>
      <c r="J60" s="379"/>
      <c r="L60" s="351"/>
      <c r="M60" s="378"/>
      <c r="N60" s="378"/>
      <c r="O60" s="378"/>
    </row>
    <row r="61" spans="1:15">
      <c r="A61" s="206">
        <v>56</v>
      </c>
      <c r="B61" s="220" t="s">
        <v>597</v>
      </c>
      <c r="C61" s="222">
        <v>1727568433</v>
      </c>
      <c r="D61" s="221">
        <v>6098</v>
      </c>
      <c r="E61" s="375">
        <f t="shared" si="0"/>
        <v>283300.82535257464</v>
      </c>
      <c r="F61" s="209">
        <v>3995500</v>
      </c>
      <c r="G61" s="209">
        <v>154</v>
      </c>
      <c r="H61" s="376">
        <f t="shared" si="1"/>
        <v>25944.805194805194</v>
      </c>
      <c r="I61" s="377">
        <f t="shared" si="2"/>
        <v>257356.02015776944</v>
      </c>
      <c r="J61" s="20"/>
      <c r="L61" s="384"/>
      <c r="M61" s="378"/>
      <c r="N61" s="378"/>
      <c r="O61" s="378"/>
    </row>
    <row r="62" spans="1:15">
      <c r="A62" s="206">
        <v>57</v>
      </c>
      <c r="B62" s="293" t="s">
        <v>600</v>
      </c>
      <c r="C62" s="385">
        <v>2078785167</v>
      </c>
      <c r="D62" s="237">
        <v>1753</v>
      </c>
      <c r="E62" s="375">
        <f t="shared" si="0"/>
        <v>1185844.3622361666</v>
      </c>
      <c r="F62" s="209">
        <v>0</v>
      </c>
      <c r="G62" s="209">
        <v>0</v>
      </c>
      <c r="H62" s="376">
        <v>0</v>
      </c>
      <c r="I62" s="377">
        <f t="shared" si="2"/>
        <v>1185844.3622361666</v>
      </c>
      <c r="J62" s="379"/>
      <c r="L62" s="342"/>
      <c r="M62" s="378"/>
      <c r="N62" s="378"/>
      <c r="O62" s="378"/>
    </row>
    <row r="63" spans="1:15">
      <c r="A63" s="206">
        <v>58</v>
      </c>
      <c r="B63" s="279" t="s">
        <v>51</v>
      </c>
      <c r="C63" s="217">
        <v>1449699807</v>
      </c>
      <c r="D63" s="217">
        <v>599</v>
      </c>
      <c r="E63" s="375">
        <f t="shared" si="0"/>
        <v>2420200.0116861435</v>
      </c>
      <c r="F63" s="209">
        <f>VLOOKUP(B63,'[1]평균수령액(2022)'!$B:$E,2,FALSE)</f>
        <v>2117393962</v>
      </c>
      <c r="G63" s="209">
        <f>VLOOKUP(B63,'[1]평균수령액(2022)'!$B:$E,3,FALSE)</f>
        <v>1028</v>
      </c>
      <c r="H63" s="376">
        <f t="shared" si="1"/>
        <v>2059721.7529182879</v>
      </c>
      <c r="I63" s="377">
        <f t="shared" si="2"/>
        <v>360478.25876785559</v>
      </c>
      <c r="J63" s="379"/>
      <c r="L63" s="342"/>
      <c r="M63" s="378"/>
      <c r="N63" s="378"/>
      <c r="O63" s="378"/>
    </row>
    <row r="64" spans="1:15">
      <c r="A64" s="206">
        <v>59</v>
      </c>
      <c r="B64" s="220" t="s">
        <v>604</v>
      </c>
      <c r="C64" s="238">
        <v>1562811740</v>
      </c>
      <c r="D64" s="386">
        <v>1465</v>
      </c>
      <c r="E64" s="375">
        <f t="shared" si="0"/>
        <v>1066765.6928327645</v>
      </c>
      <c r="F64" s="209">
        <v>2518297119</v>
      </c>
      <c r="G64" s="209">
        <v>2075</v>
      </c>
      <c r="H64" s="376">
        <f t="shared" si="1"/>
        <v>1213637.1657831324</v>
      </c>
      <c r="I64" s="377">
        <f t="shared" si="2"/>
        <v>-146871.47295036796</v>
      </c>
      <c r="J64" s="379"/>
      <c r="L64" s="342"/>
      <c r="M64" s="383"/>
      <c r="N64" s="383"/>
      <c r="O64" s="383"/>
    </row>
    <row r="65" spans="1:15">
      <c r="A65" s="206">
        <v>60</v>
      </c>
      <c r="B65" s="220" t="s">
        <v>379</v>
      </c>
      <c r="C65" s="387">
        <v>1510791323</v>
      </c>
      <c r="D65" s="239">
        <v>375</v>
      </c>
      <c r="E65" s="375">
        <f t="shared" si="0"/>
        <v>4028776.8613333334</v>
      </c>
      <c r="F65" s="209">
        <f>VLOOKUP(B65,'[1]평균수령액(2022)'!$B:$E,2,FALSE)</f>
        <v>1509676852</v>
      </c>
      <c r="G65" s="209">
        <f>VLOOKUP(B65,'[1]평균수령액(2022)'!$B:$E,3,FALSE)</f>
        <v>426</v>
      </c>
      <c r="H65" s="376">
        <f t="shared" si="1"/>
        <v>3543842.3755868543</v>
      </c>
      <c r="I65" s="377">
        <f t="shared" si="2"/>
        <v>484934.48574647913</v>
      </c>
      <c r="J65" s="379"/>
      <c r="L65" s="342"/>
      <c r="M65" s="378"/>
      <c r="N65" s="378"/>
      <c r="O65" s="378"/>
    </row>
    <row r="66" spans="1:15">
      <c r="A66" s="206">
        <v>61</v>
      </c>
      <c r="B66" s="279" t="s">
        <v>187</v>
      </c>
      <c r="C66" s="217">
        <v>1465573846</v>
      </c>
      <c r="D66" s="217">
        <v>753</v>
      </c>
      <c r="E66" s="375">
        <f t="shared" si="0"/>
        <v>1946313.2084993359</v>
      </c>
      <c r="F66" s="209">
        <f>VLOOKUP(B66,'[1]평균수령액(2022)'!$B:$E,2,FALSE)</f>
        <v>664906880</v>
      </c>
      <c r="G66" s="209">
        <f>VLOOKUP(B66,'[1]평균수령액(2022)'!$B:$E,3,FALSE)</f>
        <v>439</v>
      </c>
      <c r="H66" s="376">
        <f t="shared" si="1"/>
        <v>1514594.2596810935</v>
      </c>
      <c r="I66" s="377">
        <f t="shared" si="2"/>
        <v>431718.94881824241</v>
      </c>
      <c r="J66" s="20"/>
      <c r="L66" s="342"/>
      <c r="M66" s="383"/>
      <c r="N66" s="383"/>
      <c r="O66" s="383"/>
    </row>
    <row r="67" spans="1:15">
      <c r="A67" s="206">
        <v>62</v>
      </c>
      <c r="B67" s="220" t="s">
        <v>209</v>
      </c>
      <c r="C67" s="222">
        <v>1618059109</v>
      </c>
      <c r="D67" s="221">
        <v>787</v>
      </c>
      <c r="E67" s="375">
        <f t="shared" si="0"/>
        <v>2055983.6200762389</v>
      </c>
      <c r="F67" s="209">
        <f>VLOOKUP(B67,'[1]평균수령액(2022)'!$B:$E,2,FALSE)</f>
        <v>1028897425</v>
      </c>
      <c r="G67" s="209">
        <f>VLOOKUP(B67,'[1]평균수령액(2022)'!$B:$E,3,FALSE)</f>
        <v>548</v>
      </c>
      <c r="H67" s="376">
        <f t="shared" si="1"/>
        <v>1877550.0456204379</v>
      </c>
      <c r="I67" s="377">
        <f t="shared" si="2"/>
        <v>178433.57445580093</v>
      </c>
      <c r="J67" s="379"/>
      <c r="L67" s="351"/>
      <c r="M67" s="378"/>
      <c r="N67" s="378"/>
      <c r="O67" s="378"/>
    </row>
    <row r="68" spans="1:15">
      <c r="A68" s="206">
        <v>63</v>
      </c>
      <c r="B68" s="220" t="s">
        <v>208</v>
      </c>
      <c r="C68" s="388">
        <v>1433235573</v>
      </c>
      <c r="D68" s="240">
        <v>358</v>
      </c>
      <c r="E68" s="375">
        <f t="shared" si="0"/>
        <v>4003451.3212290504</v>
      </c>
      <c r="F68" s="209">
        <f>VLOOKUP(B68,'[1]평균수령액(2022)'!$B:$E,2,FALSE)</f>
        <v>1188104047</v>
      </c>
      <c r="G68" s="209">
        <f>VLOOKUP(B68,'[1]평균수령액(2022)'!$B:$E,3,FALSE)</f>
        <v>353</v>
      </c>
      <c r="H68" s="376">
        <f t="shared" si="1"/>
        <v>3365733.8441926343</v>
      </c>
      <c r="I68" s="377">
        <f t="shared" si="2"/>
        <v>637717.47703641606</v>
      </c>
      <c r="J68" s="379"/>
      <c r="L68" s="351"/>
      <c r="M68" s="383"/>
      <c r="N68" s="383"/>
      <c r="O68" s="383"/>
    </row>
    <row r="69" spans="1:15">
      <c r="A69" s="206">
        <v>64</v>
      </c>
      <c r="B69" s="279" t="s">
        <v>48</v>
      </c>
      <c r="C69" s="217">
        <v>1289955510</v>
      </c>
      <c r="D69" s="217">
        <v>1008</v>
      </c>
      <c r="E69" s="375">
        <f t="shared" si="0"/>
        <v>1279717.767857143</v>
      </c>
      <c r="F69" s="209">
        <f>VLOOKUP(B69,'[1]평균수령액(2022)'!$B:$E,2,FALSE)</f>
        <v>1285084748</v>
      </c>
      <c r="G69" s="209">
        <f>VLOOKUP(B69,'[1]평균수령액(2022)'!$B:$E,3,FALSE)</f>
        <v>1383</v>
      </c>
      <c r="H69" s="376">
        <f t="shared" si="1"/>
        <v>929200.83007953723</v>
      </c>
      <c r="I69" s="377">
        <f t="shared" si="2"/>
        <v>350516.93777760572</v>
      </c>
      <c r="J69" s="379"/>
      <c r="L69" s="351"/>
      <c r="M69" s="383"/>
      <c r="N69" s="383"/>
      <c r="O69" s="383"/>
    </row>
    <row r="70" spans="1:15">
      <c r="A70" s="206">
        <v>65</v>
      </c>
      <c r="B70" s="220" t="s">
        <v>203</v>
      </c>
      <c r="C70" s="222">
        <v>1367212639</v>
      </c>
      <c r="D70" s="221">
        <v>1490</v>
      </c>
      <c r="E70" s="375">
        <f t="shared" si="0"/>
        <v>917592.37516778521</v>
      </c>
      <c r="F70" s="209">
        <f>VLOOKUP(B70,'[1]평균수령액(2022)'!$B:$E,2,FALSE)</f>
        <v>2141864170</v>
      </c>
      <c r="G70" s="209">
        <f>VLOOKUP(B70,'[1]평균수령액(2022)'!$B:$E,3,FALSE)</f>
        <v>2888</v>
      </c>
      <c r="H70" s="376">
        <f t="shared" si="1"/>
        <v>741642.71814404428</v>
      </c>
      <c r="I70" s="377">
        <f t="shared" si="2"/>
        <v>175949.65702374093</v>
      </c>
      <c r="J70" s="20"/>
      <c r="L70" s="351"/>
      <c r="M70" s="378"/>
      <c r="N70" s="378"/>
      <c r="O70" s="378"/>
    </row>
    <row r="71" spans="1:15">
      <c r="A71" s="206">
        <v>66</v>
      </c>
      <c r="B71" s="220" t="s">
        <v>204</v>
      </c>
      <c r="C71" s="389">
        <v>1141589900</v>
      </c>
      <c r="D71" s="241">
        <v>1138</v>
      </c>
      <c r="E71" s="375">
        <f t="shared" ref="E71:E115" si="3">C71/D71</f>
        <v>1003154.5694200351</v>
      </c>
      <c r="F71" s="209">
        <f>VLOOKUP(B71,'[1]평균수령액(2022)'!$B:$E,2,FALSE)</f>
        <v>1204576993</v>
      </c>
      <c r="G71" s="209">
        <f>VLOOKUP(B71,'[1]평균수령액(2022)'!$B:$E,3,FALSE)</f>
        <v>1079</v>
      </c>
      <c r="H71" s="376">
        <f t="shared" ref="H71:H127" si="4">F71/G71</f>
        <v>1116382.7553290084</v>
      </c>
      <c r="I71" s="377">
        <f t="shared" ref="I71:I127" si="5">E71-H71</f>
        <v>-113228.18590897333</v>
      </c>
      <c r="J71" s="20"/>
      <c r="L71" s="351"/>
      <c r="M71" s="378"/>
      <c r="N71" s="378"/>
      <c r="O71" s="378"/>
    </row>
    <row r="72" spans="1:15">
      <c r="A72" s="206">
        <v>67</v>
      </c>
      <c r="B72" s="279" t="s">
        <v>137</v>
      </c>
      <c r="C72" s="217">
        <v>1147171730</v>
      </c>
      <c r="D72" s="217">
        <v>670</v>
      </c>
      <c r="E72" s="375">
        <f t="shared" si="3"/>
        <v>1712196.6119402985</v>
      </c>
      <c r="F72" s="209">
        <f>VLOOKUP(B72,'[1]평균수령액(2022)'!$B:$E,2,FALSE)</f>
        <v>277592321</v>
      </c>
      <c r="G72" s="209">
        <f>VLOOKUP(B72,'[1]평균수령액(2022)'!$B:$E,3,FALSE)</f>
        <v>487</v>
      </c>
      <c r="H72" s="376">
        <f t="shared" si="4"/>
        <v>570004.76591375773</v>
      </c>
      <c r="I72" s="377">
        <f t="shared" si="5"/>
        <v>1142191.8460265407</v>
      </c>
      <c r="J72" s="20"/>
      <c r="L72" s="351"/>
      <c r="M72" s="378"/>
      <c r="N72" s="378"/>
      <c r="O72" s="378"/>
    </row>
    <row r="73" spans="1:15">
      <c r="A73" s="206">
        <v>68</v>
      </c>
      <c r="B73" s="220" t="s">
        <v>611</v>
      </c>
      <c r="C73" s="222">
        <v>1245590065</v>
      </c>
      <c r="D73" s="221">
        <v>877</v>
      </c>
      <c r="E73" s="375">
        <f t="shared" si="3"/>
        <v>1420285.1368301027</v>
      </c>
      <c r="F73" s="209">
        <v>618167094</v>
      </c>
      <c r="G73" s="209">
        <v>432</v>
      </c>
      <c r="H73" s="376">
        <f t="shared" si="4"/>
        <v>1430942.3472222222</v>
      </c>
      <c r="I73" s="377">
        <f t="shared" si="5"/>
        <v>-10657.210392119596</v>
      </c>
      <c r="J73" s="20"/>
      <c r="L73" s="275"/>
      <c r="M73" s="378"/>
      <c r="N73" s="378"/>
      <c r="O73" s="378"/>
    </row>
    <row r="74" spans="1:15">
      <c r="A74" s="206">
        <v>69</v>
      </c>
      <c r="B74" s="220" t="s">
        <v>380</v>
      </c>
      <c r="C74" s="222">
        <v>1175823790</v>
      </c>
      <c r="D74" s="221">
        <v>960</v>
      </c>
      <c r="E74" s="375">
        <f t="shared" si="3"/>
        <v>1224816.4479166667</v>
      </c>
      <c r="F74" s="209">
        <f>VLOOKUP(B74,'[1]평균수령액(2022)'!$B:$E,2,FALSE)</f>
        <v>1513296710</v>
      </c>
      <c r="G74" s="209">
        <f>VLOOKUP(B74,'[1]평균수령액(2022)'!$B:$E,3,FALSE)</f>
        <v>1205</v>
      </c>
      <c r="H74" s="376">
        <f t="shared" si="4"/>
        <v>1255847.8921161825</v>
      </c>
      <c r="I74" s="377">
        <f t="shared" si="5"/>
        <v>-31031.444199515739</v>
      </c>
      <c r="J74" s="20"/>
      <c r="L74" s="275"/>
      <c r="M74" s="378"/>
      <c r="N74" s="378"/>
      <c r="O74" s="378"/>
    </row>
    <row r="75" spans="1:15">
      <c r="A75" s="206">
        <v>70</v>
      </c>
      <c r="B75" s="220" t="s">
        <v>366</v>
      </c>
      <c r="C75" s="222">
        <v>1080918238</v>
      </c>
      <c r="D75" s="242">
        <v>848</v>
      </c>
      <c r="E75" s="375">
        <f t="shared" si="3"/>
        <v>1274667.733490566</v>
      </c>
      <c r="F75" s="209">
        <f>VLOOKUP(B75,'[1]평균수령액(2022)'!$B:$E,2,FALSE)</f>
        <v>250132093</v>
      </c>
      <c r="G75" s="209">
        <f>VLOOKUP(B75,'[1]평균수령액(2022)'!$B:$E,3,FALSE)</f>
        <v>84</v>
      </c>
      <c r="H75" s="376">
        <f t="shared" si="4"/>
        <v>2977763.0119047621</v>
      </c>
      <c r="I75" s="377">
        <f t="shared" si="5"/>
        <v>-1703095.2784141961</v>
      </c>
      <c r="J75" s="20"/>
      <c r="L75" s="342"/>
      <c r="M75" s="378"/>
      <c r="N75" s="378"/>
      <c r="O75" s="378"/>
    </row>
    <row r="76" spans="1:15">
      <c r="A76" s="206">
        <v>71</v>
      </c>
      <c r="B76" s="279" t="s">
        <v>719</v>
      </c>
      <c r="C76" s="217">
        <v>616136021</v>
      </c>
      <c r="D76" s="217">
        <v>2854</v>
      </c>
      <c r="E76" s="375">
        <f t="shared" si="3"/>
        <v>215885.08093903292</v>
      </c>
      <c r="F76" s="209">
        <v>0</v>
      </c>
      <c r="G76" s="209">
        <v>0</v>
      </c>
      <c r="H76" s="376">
        <v>0</v>
      </c>
      <c r="I76" s="377">
        <f t="shared" si="5"/>
        <v>215885.08093903292</v>
      </c>
      <c r="J76" s="20"/>
      <c r="L76" s="342"/>
      <c r="M76" s="383"/>
      <c r="N76" s="383"/>
      <c r="O76" s="383"/>
    </row>
    <row r="77" spans="1:15">
      <c r="A77" s="206">
        <v>72</v>
      </c>
      <c r="B77" s="293" t="s">
        <v>623</v>
      </c>
      <c r="C77" s="385">
        <v>1057950111</v>
      </c>
      <c r="D77" s="237">
        <v>1392</v>
      </c>
      <c r="E77" s="375">
        <f t="shared" si="3"/>
        <v>760021.63146551722</v>
      </c>
      <c r="F77" s="209">
        <v>2500415616</v>
      </c>
      <c r="G77" s="209">
        <v>1528</v>
      </c>
      <c r="H77" s="376">
        <f t="shared" si="4"/>
        <v>1636397.6544502617</v>
      </c>
      <c r="I77" s="377">
        <f t="shared" si="5"/>
        <v>-876376.02298474452</v>
      </c>
      <c r="J77" s="379"/>
      <c r="L77" s="342"/>
      <c r="M77" s="383"/>
      <c r="N77" s="383"/>
      <c r="O77" s="383"/>
    </row>
    <row r="78" spans="1:15">
      <c r="A78" s="206">
        <v>73</v>
      </c>
      <c r="B78" s="279" t="s">
        <v>68</v>
      </c>
      <c r="C78" s="217">
        <v>813685104</v>
      </c>
      <c r="D78" s="217">
        <v>1574</v>
      </c>
      <c r="E78" s="375">
        <f t="shared" si="3"/>
        <v>516953.68742058449</v>
      </c>
      <c r="F78" s="209">
        <f>VLOOKUP(B78,'[1]평균수령액(2022)'!$B:$E,2,FALSE)</f>
        <v>911407692</v>
      </c>
      <c r="G78" s="209">
        <f>VLOOKUP(B78,'[1]평균수령액(2022)'!$B:$E,3,FALSE)</f>
        <v>1679</v>
      </c>
      <c r="H78" s="376">
        <f t="shared" si="4"/>
        <v>542827.69029184035</v>
      </c>
      <c r="I78" s="377">
        <f t="shared" si="5"/>
        <v>-25874.002871255856</v>
      </c>
      <c r="J78" s="379"/>
      <c r="L78" s="49"/>
      <c r="M78" s="378"/>
      <c r="N78" s="378"/>
      <c r="O78" s="378"/>
    </row>
    <row r="79" spans="1:15">
      <c r="A79" s="206">
        <v>74</v>
      </c>
      <c r="B79" s="279" t="s">
        <v>73</v>
      </c>
      <c r="C79" s="217">
        <v>1033572220</v>
      </c>
      <c r="D79" s="217">
        <v>481</v>
      </c>
      <c r="E79" s="375">
        <f t="shared" si="3"/>
        <v>2148798.7941787941</v>
      </c>
      <c r="F79" s="209">
        <f>VLOOKUP(B79,'[1]평균수령액(2022)'!$B:$E,2,FALSE)</f>
        <v>1798645300</v>
      </c>
      <c r="G79" s="209">
        <f>VLOOKUP(B79,'[1]평균수령액(2022)'!$B:$E,3,FALSE)</f>
        <v>551</v>
      </c>
      <c r="H79" s="376">
        <f t="shared" si="4"/>
        <v>3264329.0381125226</v>
      </c>
      <c r="I79" s="377">
        <f t="shared" si="5"/>
        <v>-1115530.2439337284</v>
      </c>
      <c r="J79" s="20"/>
      <c r="L79" s="342"/>
      <c r="M79" s="378"/>
      <c r="N79" s="378"/>
      <c r="O79" s="378"/>
    </row>
    <row r="80" spans="1:15">
      <c r="A80" s="206">
        <v>75</v>
      </c>
      <c r="B80" s="279" t="s">
        <v>60</v>
      </c>
      <c r="C80" s="217">
        <v>1018996852</v>
      </c>
      <c r="D80" s="217">
        <v>657</v>
      </c>
      <c r="E80" s="375">
        <f t="shared" si="3"/>
        <v>1550984.5540334855</v>
      </c>
      <c r="F80" s="209">
        <f>VLOOKUP(B80,'[1]평균수령액(2022)'!$B:$E,2,FALSE)</f>
        <v>840347764</v>
      </c>
      <c r="G80" s="209">
        <f>VLOOKUP(B80,'[1]평균수령액(2022)'!$B:$E,3,FALSE)</f>
        <v>569</v>
      </c>
      <c r="H80" s="376">
        <f t="shared" si="4"/>
        <v>1476885.3497363797</v>
      </c>
      <c r="I80" s="377">
        <f t="shared" si="5"/>
        <v>74099.204297105782</v>
      </c>
      <c r="J80" s="20"/>
      <c r="L80" s="49"/>
      <c r="M80" s="378"/>
      <c r="N80" s="378"/>
      <c r="O80" s="378"/>
    </row>
    <row r="81" spans="1:15">
      <c r="A81" s="206">
        <v>76</v>
      </c>
      <c r="B81" s="220" t="s">
        <v>382</v>
      </c>
      <c r="C81" s="222">
        <v>935786966</v>
      </c>
      <c r="D81" s="221">
        <v>1142</v>
      </c>
      <c r="E81" s="375">
        <f t="shared" si="3"/>
        <v>819428.16637478105</v>
      </c>
      <c r="F81" s="209">
        <f>VLOOKUP(B81,'[1]평균수령액(2022)'!$B:$E,2,FALSE)</f>
        <v>855499893</v>
      </c>
      <c r="G81" s="209">
        <f>VLOOKUP(B81,'[1]평균수령액(2022)'!$B:$E,3,FALSE)</f>
        <v>2438</v>
      </c>
      <c r="H81" s="376">
        <f t="shared" si="4"/>
        <v>350902.3351107465</v>
      </c>
      <c r="I81" s="377">
        <f t="shared" si="5"/>
        <v>468525.83126403455</v>
      </c>
      <c r="J81" s="20"/>
      <c r="L81" s="49"/>
      <c r="M81" s="378"/>
      <c r="N81" s="378"/>
      <c r="O81" s="378"/>
    </row>
    <row r="82" spans="1:15">
      <c r="A82" s="206">
        <v>77</v>
      </c>
      <c r="B82" s="220" t="s">
        <v>173</v>
      </c>
      <c r="C82" s="244">
        <v>895528555</v>
      </c>
      <c r="D82" s="244">
        <v>462</v>
      </c>
      <c r="E82" s="375">
        <f t="shared" si="3"/>
        <v>1938373.4956709957</v>
      </c>
      <c r="F82" s="209">
        <f>VLOOKUP(B82,'[1]평균수령액(2022)'!$B:$E,2,FALSE)</f>
        <v>1053713835</v>
      </c>
      <c r="G82" s="209">
        <f>VLOOKUP(B82,'[1]평균수령액(2022)'!$B:$E,3,FALSE)</f>
        <v>553</v>
      </c>
      <c r="H82" s="376">
        <f t="shared" si="4"/>
        <v>1905449.9728752261</v>
      </c>
      <c r="I82" s="377">
        <f t="shared" si="5"/>
        <v>32923.522795769619</v>
      </c>
      <c r="J82" s="379"/>
      <c r="L82" s="351"/>
      <c r="M82" s="383"/>
      <c r="N82" s="383"/>
      <c r="O82" s="383"/>
    </row>
    <row r="83" spans="1:15">
      <c r="A83" s="206">
        <v>78</v>
      </c>
      <c r="B83" s="279" t="s">
        <v>180</v>
      </c>
      <c r="C83" s="217">
        <v>937411048</v>
      </c>
      <c r="D83" s="217">
        <v>994</v>
      </c>
      <c r="E83" s="375">
        <f t="shared" si="3"/>
        <v>943069.46478873235</v>
      </c>
      <c r="F83" s="209">
        <f>VLOOKUP(B83,'[1]평균수령액(2022)'!$B:$E,2,FALSE)</f>
        <v>859277589</v>
      </c>
      <c r="G83" s="209">
        <f>VLOOKUP(B83,'[1]평균수령액(2022)'!$B:$E,3,FALSE)</f>
        <v>926</v>
      </c>
      <c r="H83" s="376">
        <f t="shared" si="4"/>
        <v>927945.560475162</v>
      </c>
      <c r="I83" s="377">
        <f t="shared" si="5"/>
        <v>15123.904313570354</v>
      </c>
      <c r="J83" s="379"/>
      <c r="L83" s="351"/>
      <c r="M83" s="378"/>
      <c r="N83" s="378"/>
      <c r="O83" s="378"/>
    </row>
    <row r="84" spans="1:15">
      <c r="A84" s="206">
        <v>79</v>
      </c>
      <c r="B84" s="245" t="s">
        <v>364</v>
      </c>
      <c r="C84" s="380">
        <v>908953020</v>
      </c>
      <c r="D84" s="390">
        <v>1299</v>
      </c>
      <c r="E84" s="375">
        <f t="shared" si="3"/>
        <v>699732.88683602773</v>
      </c>
      <c r="F84" s="209">
        <f>VLOOKUP(B84,'[1]평균수령액(2022)'!$B:$E,2,FALSE)</f>
        <v>4316019541</v>
      </c>
      <c r="G84" s="209">
        <f>VLOOKUP(B84,'[1]평균수령액(2022)'!$B:$E,3,FALSE)</f>
        <v>2126</v>
      </c>
      <c r="H84" s="376">
        <f t="shared" si="4"/>
        <v>2030112.6721542804</v>
      </c>
      <c r="I84" s="377">
        <f t="shared" si="5"/>
        <v>-1330379.7853182526</v>
      </c>
      <c r="J84" s="20"/>
      <c r="L84" s="351"/>
      <c r="M84" s="383"/>
      <c r="N84" s="383"/>
      <c r="O84" s="383"/>
    </row>
    <row r="85" spans="1:15">
      <c r="A85" s="206">
        <v>80</v>
      </c>
      <c r="B85" s="220" t="s">
        <v>212</v>
      </c>
      <c r="C85" s="221">
        <v>832953172</v>
      </c>
      <c r="D85" s="221">
        <v>659</v>
      </c>
      <c r="E85" s="375">
        <f t="shared" si="3"/>
        <v>1263965.3596358118</v>
      </c>
      <c r="F85" s="209">
        <f>VLOOKUP(B85,'[1]평균수령액(2022)'!$B:$E,2,FALSE)</f>
        <v>1426955550</v>
      </c>
      <c r="G85" s="209">
        <f>VLOOKUP(B85,'[1]평균수령액(2022)'!$B:$E,3,FALSE)</f>
        <v>1830</v>
      </c>
      <c r="H85" s="376">
        <f t="shared" si="4"/>
        <v>779757.13114754099</v>
      </c>
      <c r="I85" s="377">
        <f t="shared" si="5"/>
        <v>484208.22848827078</v>
      </c>
      <c r="J85" s="20"/>
      <c r="L85" s="342"/>
      <c r="M85" s="378"/>
      <c r="N85" s="378"/>
      <c r="O85" s="378"/>
    </row>
    <row r="86" spans="1:15">
      <c r="A86" s="206">
        <v>81</v>
      </c>
      <c r="B86" s="220" t="s">
        <v>740</v>
      </c>
      <c r="C86" s="222">
        <v>732191741</v>
      </c>
      <c r="D86" s="221">
        <v>341</v>
      </c>
      <c r="E86" s="375">
        <f t="shared" si="3"/>
        <v>2147189.8563049855</v>
      </c>
      <c r="F86" s="209">
        <v>1630769493</v>
      </c>
      <c r="G86" s="209">
        <v>1551</v>
      </c>
      <c r="H86" s="376">
        <f t="shared" si="4"/>
        <v>1051431.0077369439</v>
      </c>
      <c r="I86" s="377">
        <f t="shared" si="5"/>
        <v>1095758.8485680416</v>
      </c>
      <c r="J86" s="20"/>
      <c r="L86" s="342"/>
      <c r="M86" s="378"/>
      <c r="N86" s="378"/>
      <c r="O86" s="378"/>
    </row>
    <row r="87" spans="1:15">
      <c r="A87" s="206">
        <v>82</v>
      </c>
      <c r="B87" s="279" t="s">
        <v>640</v>
      </c>
      <c r="C87" s="217">
        <v>666278917</v>
      </c>
      <c r="D87" s="217">
        <v>285</v>
      </c>
      <c r="E87" s="375">
        <f t="shared" si="3"/>
        <v>2337820.761403509</v>
      </c>
      <c r="F87" s="209">
        <v>660881571</v>
      </c>
      <c r="G87" s="209">
        <v>272</v>
      </c>
      <c r="H87" s="376">
        <f t="shared" si="4"/>
        <v>2429711.6580882352</v>
      </c>
      <c r="I87" s="377">
        <f t="shared" si="5"/>
        <v>-91890.896684726235</v>
      </c>
      <c r="J87" s="379"/>
      <c r="L87" s="342"/>
      <c r="M87" s="378"/>
      <c r="N87" s="378"/>
      <c r="O87" s="378"/>
    </row>
    <row r="88" spans="1:15">
      <c r="A88" s="206">
        <v>83</v>
      </c>
      <c r="B88" s="220" t="s">
        <v>383</v>
      </c>
      <c r="C88" s="222">
        <v>759461080</v>
      </c>
      <c r="D88" s="221">
        <v>434</v>
      </c>
      <c r="E88" s="375">
        <f t="shared" si="3"/>
        <v>1749910.3225806451</v>
      </c>
      <c r="F88" s="209">
        <f>VLOOKUP(B88,'[1]평균수령액(2022)'!$B:$E,2,FALSE)</f>
        <v>1095247270</v>
      </c>
      <c r="G88" s="209">
        <f>VLOOKUP(B88,'[1]평균수령액(2022)'!$B:$E,3,FALSE)</f>
        <v>673</v>
      </c>
      <c r="H88" s="376">
        <f t="shared" si="4"/>
        <v>1627410.5052005944</v>
      </c>
      <c r="I88" s="377">
        <f t="shared" si="5"/>
        <v>122499.81738005066</v>
      </c>
      <c r="J88" s="379"/>
      <c r="L88" s="342"/>
      <c r="M88" s="378"/>
      <c r="N88" s="378"/>
      <c r="O88" s="378"/>
    </row>
    <row r="89" spans="1:15">
      <c r="A89" s="206">
        <v>84</v>
      </c>
      <c r="B89" s="220" t="s">
        <v>743</v>
      </c>
      <c r="C89" s="391">
        <v>635723735</v>
      </c>
      <c r="D89" s="247">
        <v>660</v>
      </c>
      <c r="E89" s="375">
        <f t="shared" si="3"/>
        <v>963217.78030303027</v>
      </c>
      <c r="F89" s="209">
        <v>0</v>
      </c>
      <c r="G89" s="209">
        <v>0</v>
      </c>
      <c r="H89" s="376">
        <v>0</v>
      </c>
      <c r="I89" s="377">
        <f t="shared" si="5"/>
        <v>963217.78030303027</v>
      </c>
      <c r="J89" s="379"/>
      <c r="L89" s="357"/>
      <c r="M89" s="383"/>
      <c r="N89" s="383"/>
      <c r="O89" s="383"/>
    </row>
    <row r="90" spans="1:15">
      <c r="A90" s="206">
        <v>85</v>
      </c>
      <c r="B90" s="220" t="s">
        <v>649</v>
      </c>
      <c r="C90" s="222">
        <v>456052680</v>
      </c>
      <c r="D90" s="221">
        <v>834</v>
      </c>
      <c r="E90" s="375">
        <f t="shared" si="3"/>
        <v>546825.75539568346</v>
      </c>
      <c r="F90" s="209">
        <v>0</v>
      </c>
      <c r="G90" s="209">
        <v>0</v>
      </c>
      <c r="H90" s="376">
        <v>0</v>
      </c>
      <c r="I90" s="377">
        <f t="shared" si="5"/>
        <v>546825.75539568346</v>
      </c>
      <c r="J90" s="20"/>
      <c r="L90" s="342"/>
      <c r="M90" s="383"/>
      <c r="N90" s="383"/>
      <c r="O90" s="383"/>
    </row>
    <row r="91" spans="1:15">
      <c r="A91" s="206">
        <v>86</v>
      </c>
      <c r="B91" s="220" t="s">
        <v>384</v>
      </c>
      <c r="C91" s="222">
        <v>338412225</v>
      </c>
      <c r="D91" s="221">
        <v>340</v>
      </c>
      <c r="E91" s="375">
        <f t="shared" si="3"/>
        <v>995330.07352941181</v>
      </c>
      <c r="F91" s="209">
        <f>VLOOKUP(B91,'[1]평균수령액(2022)'!$B:$E,2,FALSE)</f>
        <v>398367000</v>
      </c>
      <c r="G91" s="209">
        <f>VLOOKUP(B91,'[1]평균수령액(2022)'!$B:$E,3,FALSE)</f>
        <v>394</v>
      </c>
      <c r="H91" s="376">
        <f t="shared" si="4"/>
        <v>1011083.7563451777</v>
      </c>
      <c r="I91" s="377">
        <f t="shared" si="5"/>
        <v>-15753.682815765846</v>
      </c>
      <c r="J91" s="379"/>
      <c r="L91" s="275"/>
      <c r="M91" s="378"/>
      <c r="N91" s="378"/>
      <c r="O91" s="378"/>
    </row>
    <row r="92" spans="1:15">
      <c r="A92" s="206">
        <v>87</v>
      </c>
      <c r="B92" s="279" t="s">
        <v>655</v>
      </c>
      <c r="C92" s="217">
        <v>367421021</v>
      </c>
      <c r="D92" s="217">
        <v>835</v>
      </c>
      <c r="E92" s="375">
        <f t="shared" si="3"/>
        <v>440025.17485029937</v>
      </c>
      <c r="F92" s="209">
        <v>296757350</v>
      </c>
      <c r="G92" s="209">
        <v>649</v>
      </c>
      <c r="H92" s="376">
        <f t="shared" si="4"/>
        <v>457253.23574730352</v>
      </c>
      <c r="I92" s="377">
        <f t="shared" si="5"/>
        <v>-17228.06089700415</v>
      </c>
      <c r="J92" s="379"/>
      <c r="L92" s="275"/>
      <c r="M92" s="378"/>
      <c r="N92" s="378"/>
      <c r="O92" s="378"/>
    </row>
    <row r="93" spans="1:15">
      <c r="A93" s="206">
        <v>88</v>
      </c>
      <c r="B93" s="220" t="s">
        <v>206</v>
      </c>
      <c r="C93" s="222">
        <v>381400400</v>
      </c>
      <c r="D93" s="222">
        <v>496</v>
      </c>
      <c r="E93" s="375">
        <f t="shared" si="3"/>
        <v>768952.41935483867</v>
      </c>
      <c r="F93" s="209">
        <f>VLOOKUP(B93,'[1]평균수령액(2022)'!$B:$E,2,FALSE)</f>
        <v>633391959</v>
      </c>
      <c r="G93" s="209">
        <f>VLOOKUP(B93,'[1]평균수령액(2022)'!$B:$E,3,FALSE)</f>
        <v>692</v>
      </c>
      <c r="H93" s="376">
        <f t="shared" si="4"/>
        <v>915306.29913294793</v>
      </c>
      <c r="I93" s="377">
        <f t="shared" si="5"/>
        <v>-146353.87977810926</v>
      </c>
      <c r="J93" s="379"/>
      <c r="L93" s="49"/>
      <c r="M93" s="378"/>
      <c r="N93" s="378"/>
      <c r="O93" s="378"/>
    </row>
    <row r="94" spans="1:15">
      <c r="A94" s="206">
        <v>89</v>
      </c>
      <c r="B94" s="220" t="s">
        <v>341</v>
      </c>
      <c r="C94" s="222">
        <v>299381500</v>
      </c>
      <c r="D94" s="221">
        <v>371</v>
      </c>
      <c r="E94" s="375">
        <f t="shared" si="3"/>
        <v>806958.22102425876</v>
      </c>
      <c r="F94" s="209">
        <f>VLOOKUP(B94,'[1]평균수령액(2022)'!$B:$E,2,FALSE)</f>
        <v>240619310</v>
      </c>
      <c r="G94" s="209">
        <f>VLOOKUP(B94,'[1]평균수령액(2022)'!$B:$E,3,FALSE)</f>
        <v>459</v>
      </c>
      <c r="H94" s="376">
        <f t="shared" si="4"/>
        <v>524225.07625272329</v>
      </c>
      <c r="I94" s="377">
        <f t="shared" si="5"/>
        <v>282733.14477153547</v>
      </c>
      <c r="J94" s="379"/>
      <c r="L94" s="49"/>
      <c r="M94" s="378"/>
      <c r="N94" s="378"/>
      <c r="O94" s="378"/>
    </row>
    <row r="95" spans="1:15">
      <c r="A95" s="206">
        <v>90</v>
      </c>
      <c r="B95" s="279" t="s">
        <v>81</v>
      </c>
      <c r="C95" s="217">
        <v>335466309</v>
      </c>
      <c r="D95" s="217">
        <v>549</v>
      </c>
      <c r="E95" s="375">
        <f t="shared" si="3"/>
        <v>611049.74316939886</v>
      </c>
      <c r="F95" s="209">
        <f>VLOOKUP(B95,'[1]평균수령액(2022)'!$B:$E,2,FALSE)</f>
        <v>442375557</v>
      </c>
      <c r="G95" s="209">
        <f>VLOOKUP(B95,'[1]평균수령액(2022)'!$B:$E,3,FALSE)</f>
        <v>588</v>
      </c>
      <c r="H95" s="376">
        <f t="shared" si="4"/>
        <v>752339.38265306118</v>
      </c>
      <c r="I95" s="377">
        <f t="shared" si="5"/>
        <v>-141289.63948366232</v>
      </c>
      <c r="J95" s="379"/>
      <c r="L95" s="275"/>
      <c r="M95" s="378"/>
      <c r="N95" s="378"/>
      <c r="O95" s="378"/>
    </row>
    <row r="96" spans="1:15">
      <c r="A96" s="206">
        <v>91</v>
      </c>
      <c r="B96" s="279" t="s">
        <v>662</v>
      </c>
      <c r="C96" s="217">
        <v>314229365</v>
      </c>
      <c r="D96" s="217">
        <v>520</v>
      </c>
      <c r="E96" s="375">
        <f t="shared" si="3"/>
        <v>604287.24038461538</v>
      </c>
      <c r="F96" s="209">
        <v>787274200</v>
      </c>
      <c r="G96" s="209">
        <v>391</v>
      </c>
      <c r="H96" s="376">
        <f t="shared" si="4"/>
        <v>2013489.0025575447</v>
      </c>
      <c r="I96" s="377">
        <f t="shared" si="5"/>
        <v>-1409201.7621729295</v>
      </c>
      <c r="J96" s="379"/>
      <c r="L96" s="275"/>
      <c r="M96" s="378"/>
      <c r="N96" s="378"/>
      <c r="O96" s="378"/>
    </row>
    <row r="97" spans="1:15">
      <c r="A97" s="206">
        <v>92</v>
      </c>
      <c r="B97" s="220" t="s">
        <v>331</v>
      </c>
      <c r="C97" s="222">
        <v>321981657</v>
      </c>
      <c r="D97" s="222">
        <v>361</v>
      </c>
      <c r="E97" s="375">
        <f t="shared" si="3"/>
        <v>891915.94736842101</v>
      </c>
      <c r="F97" s="209">
        <f>VLOOKUP(B97,'[1]평균수령액(2022)'!$B:$E,2,FALSE)</f>
        <v>337845807</v>
      </c>
      <c r="G97" s="209">
        <f>VLOOKUP(B97,'[1]평균수령액(2022)'!$B:$E,3,FALSE)</f>
        <v>606</v>
      </c>
      <c r="H97" s="376">
        <f t="shared" si="4"/>
        <v>557501.3316831683</v>
      </c>
      <c r="I97" s="377">
        <f t="shared" si="5"/>
        <v>334414.61568525271</v>
      </c>
      <c r="J97" s="379"/>
      <c r="L97" s="275"/>
      <c r="M97" s="378"/>
      <c r="N97" s="378"/>
      <c r="O97" s="378"/>
    </row>
    <row r="98" spans="1:15">
      <c r="A98" s="206">
        <v>93</v>
      </c>
      <c r="B98" s="220" t="s">
        <v>211</v>
      </c>
      <c r="C98" s="222">
        <v>196316083</v>
      </c>
      <c r="D98" s="222">
        <v>399</v>
      </c>
      <c r="E98" s="375">
        <f t="shared" si="3"/>
        <v>492020.25814536342</v>
      </c>
      <c r="F98" s="209">
        <f>VLOOKUP(B98,'[1]평균수령액(2022)'!$B:$E,2,FALSE)</f>
        <v>377507420</v>
      </c>
      <c r="G98" s="209">
        <f>VLOOKUP(B98,'[1]평균수령액(2022)'!$B:$E,3,FALSE)</f>
        <v>1346</v>
      </c>
      <c r="H98" s="376">
        <f t="shared" si="4"/>
        <v>280466.13670133729</v>
      </c>
      <c r="I98" s="377">
        <f t="shared" si="5"/>
        <v>211554.12144402612</v>
      </c>
      <c r="J98" s="379"/>
      <c r="L98" s="275"/>
      <c r="M98" s="378"/>
      <c r="N98" s="378"/>
      <c r="O98" s="378"/>
    </row>
    <row r="99" spans="1:15">
      <c r="A99" s="206">
        <v>94</v>
      </c>
      <c r="B99" s="220" t="s">
        <v>387</v>
      </c>
      <c r="C99" s="222">
        <v>199091458</v>
      </c>
      <c r="D99" s="221">
        <v>898</v>
      </c>
      <c r="E99" s="375">
        <f t="shared" si="3"/>
        <v>221705.40979955456</v>
      </c>
      <c r="F99" s="209">
        <f>VLOOKUP(B99,'[1]평균수령액(2022)'!$B:$E,2,FALSE)</f>
        <v>146004917</v>
      </c>
      <c r="G99" s="209">
        <f>VLOOKUP(B99,'[1]평균수령액(2022)'!$B:$E,3,FALSE)</f>
        <v>635</v>
      </c>
      <c r="H99" s="376">
        <f t="shared" si="4"/>
        <v>229929.00314960629</v>
      </c>
      <c r="I99" s="377">
        <f t="shared" si="5"/>
        <v>-8223.5933500517276</v>
      </c>
      <c r="J99" s="20"/>
      <c r="L99" s="342"/>
      <c r="M99" s="383"/>
      <c r="N99" s="383"/>
      <c r="O99" s="383"/>
    </row>
    <row r="100" spans="1:15">
      <c r="A100" s="206">
        <v>95</v>
      </c>
      <c r="B100" s="220" t="s">
        <v>214</v>
      </c>
      <c r="C100" s="222">
        <v>86804265</v>
      </c>
      <c r="D100" s="221">
        <v>55</v>
      </c>
      <c r="E100" s="375">
        <f t="shared" si="3"/>
        <v>1578259.3636363635</v>
      </c>
      <c r="F100" s="209">
        <f>VLOOKUP(B100,'[1]평균수령액(2022)'!$B:$E,2,FALSE)</f>
        <v>28840600</v>
      </c>
      <c r="G100" s="209">
        <f>VLOOKUP(B100,'[1]평균수령액(2022)'!$B:$E,3,FALSE)</f>
        <v>28</v>
      </c>
      <c r="H100" s="376">
        <f t="shared" si="4"/>
        <v>1030021.4285714285</v>
      </c>
      <c r="I100" s="377">
        <f t="shared" si="5"/>
        <v>548237.93506493501</v>
      </c>
      <c r="J100" s="379"/>
      <c r="L100" s="275"/>
      <c r="M100" s="378"/>
      <c r="N100" s="378"/>
      <c r="O100" s="378"/>
    </row>
    <row r="101" spans="1:15">
      <c r="A101" s="206">
        <v>96</v>
      </c>
      <c r="B101" s="279" t="s">
        <v>78</v>
      </c>
      <c r="C101" s="217">
        <v>134398640</v>
      </c>
      <c r="D101" s="217">
        <v>652</v>
      </c>
      <c r="E101" s="375">
        <f t="shared" si="3"/>
        <v>206132.88343558283</v>
      </c>
      <c r="F101" s="209">
        <f>VLOOKUP(B101,'[1]평균수령액(2022)'!$B:$E,2,FALSE)</f>
        <v>770668610</v>
      </c>
      <c r="G101" s="209">
        <f>VLOOKUP(B101,'[1]평균수령액(2022)'!$B:$E,3,FALSE)</f>
        <v>1822</v>
      </c>
      <c r="H101" s="376">
        <f t="shared" si="4"/>
        <v>422979.47859495057</v>
      </c>
      <c r="I101" s="377">
        <f t="shared" si="5"/>
        <v>-216846.59515936775</v>
      </c>
      <c r="J101" s="379"/>
      <c r="L101" s="275"/>
      <c r="M101" s="378"/>
      <c r="N101" s="378"/>
      <c r="O101" s="378"/>
    </row>
    <row r="102" spans="1:15">
      <c r="A102" s="206">
        <v>97</v>
      </c>
      <c r="B102" s="220" t="s">
        <v>210</v>
      </c>
      <c r="C102" s="374">
        <v>137746580</v>
      </c>
      <c r="D102" s="208">
        <v>145</v>
      </c>
      <c r="E102" s="375">
        <f t="shared" si="3"/>
        <v>949976.41379310342</v>
      </c>
      <c r="F102" s="209">
        <f>VLOOKUP(B102,'[1]평균수령액(2022)'!$B:$E,2,FALSE)</f>
        <v>355649330</v>
      </c>
      <c r="G102" s="209">
        <f>VLOOKUP(B102,'[1]평균수령액(2022)'!$B:$E,3,FALSE)</f>
        <v>254</v>
      </c>
      <c r="H102" s="376">
        <f t="shared" si="4"/>
        <v>1400194.2125984251</v>
      </c>
      <c r="I102" s="377">
        <f t="shared" si="5"/>
        <v>-450217.79880532168</v>
      </c>
      <c r="J102" s="392"/>
      <c r="L102" s="275"/>
      <c r="M102" s="378"/>
      <c r="N102" s="378"/>
      <c r="O102" s="378"/>
    </row>
    <row r="103" spans="1:15">
      <c r="A103" s="206">
        <v>98</v>
      </c>
      <c r="B103" s="220" t="s">
        <v>215</v>
      </c>
      <c r="C103" s="222">
        <v>155846279</v>
      </c>
      <c r="D103" s="221">
        <v>389</v>
      </c>
      <c r="E103" s="375">
        <f t="shared" si="3"/>
        <v>400633.10796915169</v>
      </c>
      <c r="F103" s="209">
        <f>VLOOKUP(B103,'[1]평균수령액(2022)'!$B:$E,2,FALSE)</f>
        <v>306485609</v>
      </c>
      <c r="G103" s="209">
        <f>VLOOKUP(B103,'[1]평균수령액(2022)'!$B:$E,3,FALSE)</f>
        <v>262</v>
      </c>
      <c r="H103" s="376">
        <f t="shared" si="4"/>
        <v>1169792.4007633587</v>
      </c>
      <c r="I103" s="377">
        <f t="shared" si="5"/>
        <v>-769159.29279420699</v>
      </c>
      <c r="J103" s="379"/>
      <c r="L103" s="275"/>
      <c r="M103" s="378"/>
      <c r="N103" s="378"/>
      <c r="O103" s="378"/>
    </row>
    <row r="104" spans="1:15">
      <c r="A104" s="206">
        <v>99</v>
      </c>
      <c r="B104" s="220" t="s">
        <v>677</v>
      </c>
      <c r="C104" s="222">
        <v>115144645</v>
      </c>
      <c r="D104" s="221">
        <v>263</v>
      </c>
      <c r="E104" s="375">
        <f t="shared" si="3"/>
        <v>437812.33840304182</v>
      </c>
      <c r="F104" s="209">
        <v>171038003</v>
      </c>
      <c r="G104" s="209">
        <v>300</v>
      </c>
      <c r="H104" s="376">
        <f t="shared" si="4"/>
        <v>570126.67666666664</v>
      </c>
      <c r="I104" s="377">
        <f t="shared" si="5"/>
        <v>-132314.33826362481</v>
      </c>
      <c r="J104" s="379"/>
      <c r="L104" s="351"/>
      <c r="M104" s="383"/>
      <c r="N104" s="383"/>
      <c r="O104" s="383"/>
    </row>
    <row r="105" spans="1:15">
      <c r="A105" s="206">
        <v>100</v>
      </c>
      <c r="B105" s="220" t="s">
        <v>75</v>
      </c>
      <c r="C105" s="222">
        <v>145435939</v>
      </c>
      <c r="D105" s="221">
        <v>66</v>
      </c>
      <c r="E105" s="375">
        <f t="shared" si="3"/>
        <v>2203574.8333333335</v>
      </c>
      <c r="F105" s="209">
        <f>VLOOKUP(B105,'[1]평균수령액(2022)'!$B:$E,2,FALSE)</f>
        <v>244953804</v>
      </c>
      <c r="G105" s="209">
        <f>VLOOKUP(B105,'[1]평균수령액(2022)'!$B:$E,3,FALSE)</f>
        <v>93</v>
      </c>
      <c r="H105" s="376">
        <f t="shared" si="4"/>
        <v>2633911.8709677421</v>
      </c>
      <c r="I105" s="377">
        <f t="shared" si="5"/>
        <v>-430337.03763440857</v>
      </c>
      <c r="J105" s="20"/>
      <c r="L105" s="275"/>
      <c r="M105" s="378"/>
      <c r="N105" s="378"/>
      <c r="O105" s="378"/>
    </row>
    <row r="106" spans="1:15">
      <c r="A106" s="206">
        <v>101</v>
      </c>
      <c r="B106" s="220" t="s">
        <v>213</v>
      </c>
      <c r="C106" s="222">
        <v>146643380</v>
      </c>
      <c r="D106" s="221">
        <v>54</v>
      </c>
      <c r="E106" s="375">
        <f t="shared" si="3"/>
        <v>2715618.1481481483</v>
      </c>
      <c r="F106" s="209">
        <f>VLOOKUP(B106,'[1]평균수령액(2022)'!$B:$E,2,FALSE)</f>
        <v>170307500</v>
      </c>
      <c r="G106" s="209">
        <f>VLOOKUP(B106,'[1]평균수령액(2022)'!$B:$E,3,FALSE)</f>
        <v>90</v>
      </c>
      <c r="H106" s="376">
        <f t="shared" si="4"/>
        <v>1892305.5555555555</v>
      </c>
      <c r="I106" s="377">
        <f t="shared" si="5"/>
        <v>823312.59259259282</v>
      </c>
      <c r="J106" s="379"/>
      <c r="L106" s="49"/>
      <c r="M106" s="378"/>
      <c r="N106" s="378"/>
      <c r="O106" s="378"/>
    </row>
    <row r="107" spans="1:15">
      <c r="A107" s="206">
        <v>102</v>
      </c>
      <c r="B107" s="220" t="s">
        <v>749</v>
      </c>
      <c r="C107" s="393">
        <v>123232900</v>
      </c>
      <c r="D107" s="249">
        <v>125</v>
      </c>
      <c r="E107" s="375">
        <f t="shared" si="3"/>
        <v>985863.2</v>
      </c>
      <c r="F107" s="209">
        <v>0</v>
      </c>
      <c r="G107" s="209">
        <v>0</v>
      </c>
      <c r="H107" s="376">
        <v>0</v>
      </c>
      <c r="I107" s="377">
        <f t="shared" si="5"/>
        <v>985863.2</v>
      </c>
      <c r="J107" s="392"/>
      <c r="L107" s="342"/>
      <c r="M107" s="383"/>
      <c r="N107" s="383"/>
      <c r="O107" s="383"/>
    </row>
    <row r="108" spans="1:15">
      <c r="A108" s="206">
        <v>103</v>
      </c>
      <c r="B108" s="279" t="s">
        <v>87</v>
      </c>
      <c r="C108" s="217">
        <v>28718630</v>
      </c>
      <c r="D108" s="217">
        <v>20</v>
      </c>
      <c r="E108" s="375">
        <f t="shared" si="3"/>
        <v>1435931.5</v>
      </c>
      <c r="F108" s="209">
        <f>VLOOKUP(B108,'[1]평균수령액(2022)'!$B:$E,2,FALSE)</f>
        <v>39776190</v>
      </c>
      <c r="G108" s="209">
        <f>VLOOKUP(B108,'[1]평균수령액(2022)'!$B:$E,3,FALSE)</f>
        <v>17</v>
      </c>
      <c r="H108" s="376">
        <f t="shared" si="4"/>
        <v>2339775.8823529412</v>
      </c>
      <c r="I108" s="377">
        <f t="shared" si="5"/>
        <v>-903844.3823529412</v>
      </c>
      <c r="J108" s="379"/>
      <c r="L108" s="49"/>
      <c r="M108" s="378"/>
      <c r="N108" s="378"/>
      <c r="O108" s="378"/>
    </row>
    <row r="109" spans="1:15">
      <c r="A109" s="206">
        <v>104</v>
      </c>
      <c r="B109" s="279" t="s">
        <v>90</v>
      </c>
      <c r="C109" s="217">
        <v>45016681</v>
      </c>
      <c r="D109" s="217">
        <v>182</v>
      </c>
      <c r="E109" s="375">
        <f t="shared" si="3"/>
        <v>247344.40109890109</v>
      </c>
      <c r="F109" s="209">
        <f>VLOOKUP(B109,'[1]평균수령액(2022)'!$B:$E,2,FALSE)</f>
        <v>326138240</v>
      </c>
      <c r="G109" s="209">
        <f>VLOOKUP(B109,'[1]평균수령액(2022)'!$B:$E,3,FALSE)</f>
        <v>468</v>
      </c>
      <c r="H109" s="376">
        <f t="shared" si="4"/>
        <v>696876.58119658125</v>
      </c>
      <c r="I109" s="377">
        <f t="shared" si="5"/>
        <v>-449532.18009768019</v>
      </c>
      <c r="J109" s="379"/>
      <c r="L109" s="351"/>
      <c r="M109" s="383"/>
      <c r="N109" s="383"/>
      <c r="O109" s="383"/>
    </row>
    <row r="110" spans="1:15">
      <c r="A110" s="206">
        <v>105</v>
      </c>
      <c r="B110" s="220" t="s">
        <v>751</v>
      </c>
      <c r="C110" s="222">
        <v>26443110</v>
      </c>
      <c r="D110" s="221">
        <v>153</v>
      </c>
      <c r="E110" s="375">
        <f t="shared" si="3"/>
        <v>172830.78431372548</v>
      </c>
      <c r="F110" s="209">
        <f>VLOOKUP(B110,'[1]평균수령액(2022)'!$B:$E,2,FALSE)</f>
        <v>26652120</v>
      </c>
      <c r="G110" s="209">
        <f>VLOOKUP(B110,'[1]평균수령액(2022)'!$B:$E,3,FALSE)</f>
        <v>152</v>
      </c>
      <c r="H110" s="376">
        <f t="shared" si="4"/>
        <v>175342.89473684211</v>
      </c>
      <c r="I110" s="377">
        <f t="shared" si="5"/>
        <v>-2512.1104231166246</v>
      </c>
      <c r="J110" s="20"/>
      <c r="L110" s="342"/>
      <c r="M110" s="383"/>
      <c r="N110" s="383"/>
      <c r="O110" s="383"/>
    </row>
    <row r="111" spans="1:15">
      <c r="A111" s="206">
        <v>106</v>
      </c>
      <c r="B111" s="220" t="s">
        <v>389</v>
      </c>
      <c r="C111" s="222">
        <v>9506811</v>
      </c>
      <c r="D111" s="221">
        <v>127</v>
      </c>
      <c r="E111" s="375">
        <f t="shared" si="3"/>
        <v>74856.779527559062</v>
      </c>
      <c r="F111" s="209">
        <f>VLOOKUP(B111,'[1]평균수령액(2022)'!$B:$E,2,FALSE)</f>
        <v>15195779</v>
      </c>
      <c r="G111" s="209">
        <f>VLOOKUP(B111,'[1]평균수령액(2022)'!$B:$E,3,FALSE)</f>
        <v>112</v>
      </c>
      <c r="H111" s="376">
        <f t="shared" si="4"/>
        <v>135676.59821428571</v>
      </c>
      <c r="I111" s="377">
        <f t="shared" si="5"/>
        <v>-60819.818686726649</v>
      </c>
      <c r="J111" s="379"/>
      <c r="L111" s="275"/>
      <c r="M111" s="378"/>
      <c r="N111" s="378"/>
      <c r="O111" s="378"/>
    </row>
    <row r="112" spans="1:15">
      <c r="A112" s="206">
        <v>107</v>
      </c>
      <c r="B112" s="279" t="s">
        <v>95</v>
      </c>
      <c r="C112" s="217">
        <v>31611070</v>
      </c>
      <c r="D112" s="217">
        <v>304</v>
      </c>
      <c r="E112" s="375">
        <f t="shared" si="3"/>
        <v>103983.78289473684</v>
      </c>
      <c r="F112" s="209">
        <f>VLOOKUP(B112,'[1]평균수령액(2022)'!$B:$E,2,FALSE)</f>
        <v>17209816</v>
      </c>
      <c r="G112" s="209">
        <f>VLOOKUP(B112,'[1]평균수령액(2022)'!$B:$E,3,FALSE)</f>
        <v>178</v>
      </c>
      <c r="H112" s="376">
        <f t="shared" si="4"/>
        <v>96684.3595505618</v>
      </c>
      <c r="I112" s="377">
        <f t="shared" si="5"/>
        <v>7299.4233441750403</v>
      </c>
      <c r="J112" s="379"/>
      <c r="L112" s="275"/>
      <c r="M112" s="378"/>
      <c r="N112" s="378"/>
      <c r="O112" s="378"/>
    </row>
    <row r="113" spans="1:16">
      <c r="A113" s="206">
        <v>108</v>
      </c>
      <c r="B113" s="220" t="s">
        <v>752</v>
      </c>
      <c r="C113" s="222">
        <v>16571960</v>
      </c>
      <c r="D113" s="221">
        <v>64</v>
      </c>
      <c r="E113" s="375">
        <f t="shared" si="3"/>
        <v>258936.875</v>
      </c>
      <c r="F113" s="209">
        <v>0</v>
      </c>
      <c r="G113" s="209">
        <v>0</v>
      </c>
      <c r="H113" s="376">
        <v>0</v>
      </c>
      <c r="I113" s="377">
        <f t="shared" si="5"/>
        <v>258936.875</v>
      </c>
      <c r="J113" s="379"/>
      <c r="L113" s="275"/>
      <c r="M113" s="378"/>
      <c r="N113" s="378"/>
      <c r="O113" s="378"/>
    </row>
    <row r="114" spans="1:16">
      <c r="A114" s="206">
        <v>109</v>
      </c>
      <c r="B114" s="220" t="s">
        <v>754</v>
      </c>
      <c r="C114" s="222">
        <v>9312000</v>
      </c>
      <c r="D114" s="221">
        <v>31</v>
      </c>
      <c r="E114" s="375">
        <f t="shared" si="3"/>
        <v>300387.09677419357</v>
      </c>
      <c r="F114" s="209">
        <v>0</v>
      </c>
      <c r="G114" s="209">
        <v>0</v>
      </c>
      <c r="H114" s="376">
        <v>0</v>
      </c>
      <c r="I114" s="377">
        <f t="shared" si="5"/>
        <v>300387.09677419357</v>
      </c>
      <c r="J114" s="20"/>
      <c r="L114" s="304"/>
      <c r="M114" s="378"/>
      <c r="N114" s="378"/>
      <c r="O114" s="378"/>
    </row>
    <row r="115" spans="1:16">
      <c r="A115" s="206">
        <v>110</v>
      </c>
      <c r="B115" s="279" t="s">
        <v>756</v>
      </c>
      <c r="C115" s="217">
        <v>4300360</v>
      </c>
      <c r="D115" s="217">
        <v>16</v>
      </c>
      <c r="E115" s="375">
        <f t="shared" si="3"/>
        <v>268772.5</v>
      </c>
      <c r="F115" s="209">
        <f>VLOOKUP(B115,'[1]평균수령액(2022)'!$B:$E,2,FALSE)</f>
        <v>86783623</v>
      </c>
      <c r="G115" s="209">
        <f>VLOOKUP(B115,'[1]평균수령액(2022)'!$B:$E,3,FALSE)</f>
        <v>260</v>
      </c>
      <c r="H115" s="376">
        <f t="shared" si="4"/>
        <v>333783.16538461536</v>
      </c>
      <c r="I115" s="377">
        <f t="shared" si="5"/>
        <v>-65010.665384615364</v>
      </c>
      <c r="J115" s="379"/>
      <c r="L115" s="275"/>
      <c r="M115" s="378"/>
      <c r="N115" s="378"/>
      <c r="O115" s="378"/>
    </row>
    <row r="116" spans="1:16">
      <c r="A116" s="206">
        <v>111</v>
      </c>
      <c r="B116" s="220" t="s">
        <v>757</v>
      </c>
      <c r="C116" s="394">
        <v>1124428</v>
      </c>
      <c r="D116" s="252">
        <v>39</v>
      </c>
      <c r="E116" s="375"/>
      <c r="F116" s="209">
        <v>0</v>
      </c>
      <c r="G116" s="209">
        <v>0</v>
      </c>
      <c r="H116" s="376">
        <v>0</v>
      </c>
      <c r="I116" s="377">
        <f t="shared" si="5"/>
        <v>0</v>
      </c>
      <c r="J116" s="379"/>
      <c r="L116" s="342"/>
      <c r="M116" s="378"/>
      <c r="N116" s="378"/>
      <c r="O116" s="378"/>
    </row>
    <row r="117" spans="1:16">
      <c r="A117" s="156">
        <v>112</v>
      </c>
      <c r="B117" s="220" t="s">
        <v>759</v>
      </c>
      <c r="C117" s="222">
        <v>0</v>
      </c>
      <c r="D117" s="221">
        <v>0</v>
      </c>
      <c r="E117" s="228"/>
      <c r="F117" s="209">
        <f>VLOOKUP(B117,'[1]평균수령액(2022)'!$B:$E,2,FALSE)</f>
        <v>0</v>
      </c>
      <c r="G117" s="209">
        <f>VLOOKUP(B117,'[1]평균수령액(2022)'!$B:$E,3,FALSE)</f>
        <v>0</v>
      </c>
      <c r="H117" s="376">
        <v>0</v>
      </c>
      <c r="I117" s="377">
        <f t="shared" si="5"/>
        <v>0</v>
      </c>
      <c r="J117" s="379"/>
      <c r="L117" s="342"/>
      <c r="M117" s="383"/>
      <c r="N117" s="383"/>
      <c r="O117" s="383"/>
    </row>
    <row r="118" spans="1:16">
      <c r="A118" s="156">
        <v>113</v>
      </c>
      <c r="B118" s="216" t="s">
        <v>12</v>
      </c>
      <c r="C118" s="228" t="s">
        <v>148</v>
      </c>
      <c r="D118" s="228" t="s">
        <v>148</v>
      </c>
      <c r="E118" s="375"/>
      <c r="F118" s="209">
        <f>VLOOKUP(B118,'[1]평균수령액(2022)'!$B:$E,2,FALSE)</f>
        <v>18081917140</v>
      </c>
      <c r="G118" s="209">
        <f>VLOOKUP(B118,'[1]평균수령액(2022)'!$B:$E,3,FALSE)</f>
        <v>10342</v>
      </c>
      <c r="H118" s="376">
        <f t="shared" si="4"/>
        <v>1748396.5519241926</v>
      </c>
      <c r="I118" s="377">
        <f t="shared" si="5"/>
        <v>-1748396.5519241926</v>
      </c>
      <c r="J118" s="20"/>
      <c r="L118" s="49"/>
      <c r="M118" s="378"/>
      <c r="N118" s="378"/>
      <c r="O118" s="378"/>
    </row>
    <row r="119" spans="1:16">
      <c r="A119" s="156">
        <v>114</v>
      </c>
      <c r="B119" s="220" t="s">
        <v>200</v>
      </c>
      <c r="C119" s="228" t="s">
        <v>148</v>
      </c>
      <c r="D119" s="228" t="s">
        <v>148</v>
      </c>
      <c r="E119" s="375"/>
      <c r="F119" s="209">
        <f>VLOOKUP(B119,'[1]평균수령액(2022)'!$B:$E,2,FALSE)</f>
        <v>2901327810</v>
      </c>
      <c r="G119" s="209">
        <f>VLOOKUP(B119,'[1]평균수령액(2022)'!$B:$E,3,FALSE)</f>
        <v>2156</v>
      </c>
      <c r="H119" s="376">
        <f t="shared" si="4"/>
        <v>1345699.3552875696</v>
      </c>
      <c r="I119" s="382">
        <f t="shared" si="5"/>
        <v>-1345699.3552875696</v>
      </c>
      <c r="J119" s="20"/>
      <c r="L119" s="49"/>
      <c r="M119" s="378"/>
      <c r="N119" s="378"/>
      <c r="O119" s="378"/>
    </row>
    <row r="120" spans="1:16">
      <c r="A120" s="156">
        <v>115</v>
      </c>
      <c r="B120" s="220" t="s">
        <v>199</v>
      </c>
      <c r="C120" s="228" t="s">
        <v>148</v>
      </c>
      <c r="D120" s="228" t="s">
        <v>148</v>
      </c>
      <c r="E120" s="375"/>
      <c r="F120" s="209">
        <f>VLOOKUP(B120,'[1]평균수령액(2022)'!$B:$E,2,FALSE)</f>
        <v>1716084659</v>
      </c>
      <c r="G120" s="209">
        <f>VLOOKUP(B120,'[1]평균수령액(2022)'!$B:$E,3,FALSE)</f>
        <v>1217</v>
      </c>
      <c r="H120" s="376">
        <f t="shared" si="4"/>
        <v>1410094.2144617913</v>
      </c>
      <c r="I120" s="377">
        <f t="shared" si="5"/>
        <v>-1410094.2144617913</v>
      </c>
      <c r="J120" s="379"/>
      <c r="L120" s="351"/>
      <c r="M120" s="383"/>
      <c r="N120" s="383"/>
      <c r="O120" s="383"/>
    </row>
    <row r="121" spans="1:16">
      <c r="A121" s="156">
        <v>116</v>
      </c>
      <c r="B121" s="220" t="s">
        <v>205</v>
      </c>
      <c r="C121" s="228" t="s">
        <v>148</v>
      </c>
      <c r="D121" s="228" t="s">
        <v>148</v>
      </c>
      <c r="E121" s="375"/>
      <c r="F121" s="209">
        <f>VLOOKUP(B121,'[1]평균수령액(2022)'!$B:$E,2,FALSE)</f>
        <v>1455605988</v>
      </c>
      <c r="G121" s="209">
        <f>VLOOKUP(B121,'[1]평균수령액(2022)'!$B:$E,3,FALSE)</f>
        <v>765</v>
      </c>
      <c r="H121" s="376">
        <f t="shared" si="4"/>
        <v>1902752.9254901961</v>
      </c>
      <c r="I121" s="377">
        <f t="shared" si="5"/>
        <v>-1902752.9254901961</v>
      </c>
      <c r="J121" s="379"/>
      <c r="L121" s="49"/>
      <c r="M121" s="378"/>
      <c r="N121" s="378"/>
      <c r="O121" s="378"/>
    </row>
    <row r="122" spans="1:16">
      <c r="A122" s="156">
        <v>117</v>
      </c>
      <c r="B122" s="220" t="s">
        <v>202</v>
      </c>
      <c r="C122" s="228" t="s">
        <v>148</v>
      </c>
      <c r="D122" s="228" t="s">
        <v>148</v>
      </c>
      <c r="E122" s="375"/>
      <c r="F122" s="209">
        <f>VLOOKUP(B122,'[1]평균수령액(2022)'!$B:$E,2,FALSE)</f>
        <v>1246106826</v>
      </c>
      <c r="G122" s="209">
        <f>VLOOKUP(B122,'[1]평균수령액(2022)'!$B:$E,3,FALSE)</f>
        <v>745</v>
      </c>
      <c r="H122" s="376">
        <f t="shared" si="4"/>
        <v>1672626.612080537</v>
      </c>
      <c r="I122" s="377">
        <f t="shared" si="5"/>
        <v>-1672626.612080537</v>
      </c>
      <c r="J122" s="379"/>
      <c r="L122" s="342"/>
      <c r="M122" s="378"/>
      <c r="N122" s="378"/>
      <c r="O122" s="378"/>
    </row>
    <row r="123" spans="1:16">
      <c r="A123" s="156">
        <v>118</v>
      </c>
      <c r="B123" s="220" t="s">
        <v>207</v>
      </c>
      <c r="C123" s="228" t="s">
        <v>148</v>
      </c>
      <c r="D123" s="228" t="s">
        <v>148</v>
      </c>
      <c r="E123" s="375"/>
      <c r="F123" s="209">
        <f>VLOOKUP(B123,'[1]평균수령액(2022)'!$B:$E,2,FALSE)</f>
        <v>612855299</v>
      </c>
      <c r="G123" s="209">
        <f>VLOOKUP(B123,'[1]평균수령액(2022)'!$B:$E,3,FALSE)</f>
        <v>719</v>
      </c>
      <c r="H123" s="376">
        <f t="shared" si="4"/>
        <v>852371.7649513213</v>
      </c>
      <c r="I123" s="377">
        <f t="shared" si="5"/>
        <v>-852371.7649513213</v>
      </c>
      <c r="J123" s="20"/>
      <c r="L123" s="342"/>
      <c r="M123" s="378"/>
      <c r="N123" s="378"/>
      <c r="O123" s="378"/>
    </row>
    <row r="124" spans="1:16">
      <c r="A124" s="156">
        <v>119</v>
      </c>
      <c r="B124" s="220" t="s">
        <v>385</v>
      </c>
      <c r="C124" s="228" t="s">
        <v>148</v>
      </c>
      <c r="D124" s="228" t="s">
        <v>148</v>
      </c>
      <c r="E124" s="375"/>
      <c r="F124" s="209">
        <f>VLOOKUP(B124,'[1]평균수령액(2022)'!$B:$E,2,FALSE)</f>
        <v>499310307</v>
      </c>
      <c r="G124" s="209">
        <f>VLOOKUP(B124,'[1]평균수령액(2022)'!$B:$E,3,FALSE)</f>
        <v>252</v>
      </c>
      <c r="H124" s="376">
        <f t="shared" si="4"/>
        <v>1981390.107142857</v>
      </c>
      <c r="I124" s="377">
        <f t="shared" si="5"/>
        <v>-1981390.107142857</v>
      </c>
      <c r="J124" s="20"/>
      <c r="L124" s="342"/>
      <c r="M124" s="378"/>
      <c r="N124" s="378"/>
      <c r="O124" s="378"/>
    </row>
    <row r="125" spans="1:16">
      <c r="A125" s="156">
        <v>120</v>
      </c>
      <c r="B125" s="220" t="s">
        <v>386</v>
      </c>
      <c r="C125" s="228" t="s">
        <v>148</v>
      </c>
      <c r="D125" s="228" t="s">
        <v>148</v>
      </c>
      <c r="E125" s="375"/>
      <c r="F125" s="209">
        <f>VLOOKUP(B125,'[1]평균수령액(2022)'!$B:$E,2,FALSE)</f>
        <v>473063482</v>
      </c>
      <c r="G125" s="209">
        <f>VLOOKUP(B125,'[1]평균수령액(2022)'!$B:$E,3,FALSE)</f>
        <v>327</v>
      </c>
      <c r="H125" s="376">
        <f t="shared" si="4"/>
        <v>1446677.3149847095</v>
      </c>
      <c r="I125" s="377">
        <f t="shared" si="5"/>
        <v>-1446677.3149847095</v>
      </c>
      <c r="J125" s="20"/>
      <c r="L125" s="342"/>
      <c r="M125" s="383"/>
      <c r="N125" s="383"/>
      <c r="O125" s="383"/>
    </row>
    <row r="126" spans="1:16" s="395" customFormat="1" ht="21" customHeight="1">
      <c r="A126" s="156">
        <v>121</v>
      </c>
      <c r="B126" s="216" t="s">
        <v>142</v>
      </c>
      <c r="C126" s="228" t="s">
        <v>148</v>
      </c>
      <c r="D126" s="228" t="s">
        <v>148</v>
      </c>
      <c r="E126" s="375"/>
      <c r="F126" s="209">
        <f>VLOOKUP(B126,'[1]평균수령액(2022)'!$B:$E,2,FALSE)</f>
        <v>331011560</v>
      </c>
      <c r="G126" s="209">
        <f>VLOOKUP(B126,'[1]평균수령액(2022)'!$B:$E,3,FALSE)</f>
        <v>339</v>
      </c>
      <c r="H126" s="376">
        <f t="shared" si="4"/>
        <v>976435.2802359882</v>
      </c>
      <c r="I126" s="377">
        <f t="shared" si="5"/>
        <v>-976435.2802359882</v>
      </c>
      <c r="J126" s="37"/>
      <c r="K126" s="37"/>
      <c r="L126" s="275"/>
      <c r="M126" s="378"/>
      <c r="N126" s="378"/>
      <c r="O126" s="378"/>
      <c r="P126" s="37"/>
    </row>
    <row r="127" spans="1:16">
      <c r="A127" s="156">
        <v>122</v>
      </c>
      <c r="B127" s="220" t="s">
        <v>388</v>
      </c>
      <c r="C127" s="228" t="s">
        <v>148</v>
      </c>
      <c r="D127" s="228" t="s">
        <v>148</v>
      </c>
      <c r="E127" s="375"/>
      <c r="F127" s="209">
        <f>VLOOKUP(B127,'[1]평균수령액(2022)'!$B:$E,2,FALSE)</f>
        <v>173253404</v>
      </c>
      <c r="G127" s="209">
        <f>VLOOKUP(B127,'[1]평균수령액(2022)'!$B:$E,3,FALSE)</f>
        <v>171</v>
      </c>
      <c r="H127" s="376">
        <f t="shared" si="4"/>
        <v>1013177.8011695907</v>
      </c>
      <c r="I127" s="377">
        <f t="shared" si="5"/>
        <v>-1013177.8011695907</v>
      </c>
      <c r="L127" s="49"/>
      <c r="M127" s="378"/>
      <c r="N127" s="378"/>
      <c r="O127" s="378"/>
    </row>
    <row r="128" spans="1:16" ht="17.25" thickBot="1">
      <c r="A128" s="551" t="s">
        <v>100</v>
      </c>
      <c r="B128" s="551"/>
      <c r="C128" s="396">
        <f>SUM(C6:C127)</f>
        <v>1655863555215</v>
      </c>
      <c r="D128" s="396">
        <f>SUM(D6:D127)</f>
        <v>1250515</v>
      </c>
      <c r="E128" s="397">
        <f>ROUND(C128/D128,0)</f>
        <v>1324145</v>
      </c>
      <c r="F128" s="396">
        <f>SUM(F6:F127)</f>
        <v>1853214981654</v>
      </c>
      <c r="G128" s="396">
        <f>SUM(G6:G127)</f>
        <v>1370432</v>
      </c>
      <c r="H128" s="397">
        <f>ROUND(F128/G128,0)</f>
        <v>1352285</v>
      </c>
      <c r="I128" s="398"/>
    </row>
    <row r="129" spans="3:9" ht="17.25" thickTop="1">
      <c r="C129" s="399"/>
      <c r="D129" s="399"/>
      <c r="E129" s="399"/>
      <c r="F129" s="399"/>
      <c r="G129" s="399"/>
      <c r="H129" s="399"/>
      <c r="I129" s="399"/>
    </row>
    <row r="130" spans="3:9">
      <c r="C130" s="399"/>
      <c r="D130" s="399"/>
      <c r="E130" s="399"/>
      <c r="F130" s="399"/>
      <c r="G130" s="399"/>
      <c r="H130" s="399"/>
      <c r="I130" s="399"/>
    </row>
  </sheetData>
  <mergeCells count="6">
    <mergeCell ref="A128:B128"/>
    <mergeCell ref="A2:I2"/>
    <mergeCell ref="A4:B5"/>
    <mergeCell ref="C4:E4"/>
    <mergeCell ref="F4:H4"/>
    <mergeCell ref="I4:I5"/>
  </mergeCells>
  <phoneticPr fontId="4" type="noConversion"/>
  <conditionalFormatting sqref="C102">
    <cfRule type="cellIs" dxfId="3" priority="3" operator="equal">
      <formula>"5'입력서식(최초)'!A3"</formula>
    </cfRule>
    <cfRule type="cellIs" dxfId="2" priority="4" operator="equal">
      <formula>529065000000</formula>
    </cfRule>
  </conditionalFormatting>
  <conditionalFormatting sqref="C107">
    <cfRule type="cellIs" dxfId="1" priority="1" operator="equal">
      <formula>"5'입력서식(최초)'!A3"</formula>
    </cfRule>
    <cfRule type="cellIs" dxfId="0" priority="2" operator="equal">
      <formula>529065000000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55EA-1A97-4E5F-8223-8292D27BB1A2}">
  <dimension ref="A1:N121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"/>
    </sheetView>
  </sheetViews>
  <sheetFormatPr defaultRowHeight="16.5"/>
  <cols>
    <col min="1" max="1" width="5.75" customWidth="1"/>
    <col min="2" max="2" width="21.75" customWidth="1"/>
    <col min="3" max="3" width="19" customWidth="1"/>
    <col min="4" max="4" width="21.375" customWidth="1"/>
    <col min="5" max="5" width="20.875" customWidth="1"/>
    <col min="6" max="11" width="21.375" customWidth="1"/>
    <col min="12" max="12" width="16.25" customWidth="1"/>
    <col min="13" max="13" width="10.875" bestFit="1" customWidth="1"/>
  </cols>
  <sheetData>
    <row r="1" spans="1:12">
      <c r="A1" s="552" t="s">
        <v>773</v>
      </c>
      <c r="B1" s="552"/>
      <c r="C1" s="3"/>
      <c r="D1" s="3"/>
      <c r="E1" s="3"/>
      <c r="F1" s="3"/>
      <c r="G1" s="3"/>
    </row>
    <row r="2" spans="1:12" ht="18.75">
      <c r="A2" s="516" t="s">
        <v>1192</v>
      </c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</row>
    <row r="3" spans="1:12" ht="19.5" thickBot="1">
      <c r="A3" s="19"/>
      <c r="B3" s="16"/>
      <c r="C3" s="17"/>
      <c r="D3" s="17"/>
      <c r="E3" s="17"/>
      <c r="F3" s="17"/>
      <c r="G3" s="17"/>
      <c r="L3" s="18" t="s">
        <v>398</v>
      </c>
    </row>
    <row r="4" spans="1:12" ht="28.5" customHeight="1" thickBot="1">
      <c r="A4" s="30" t="s">
        <v>116</v>
      </c>
      <c r="B4" s="31" t="s">
        <v>115</v>
      </c>
      <c r="C4" s="39" t="s">
        <v>405</v>
      </c>
      <c r="D4" s="39" t="s">
        <v>406</v>
      </c>
      <c r="E4" s="39" t="s">
        <v>407</v>
      </c>
      <c r="F4" s="39" t="s">
        <v>105</v>
      </c>
      <c r="G4" s="39" t="s">
        <v>106</v>
      </c>
      <c r="H4" s="39" t="s">
        <v>107</v>
      </c>
      <c r="I4" s="39" t="s">
        <v>108</v>
      </c>
      <c r="J4" s="39" t="s">
        <v>109</v>
      </c>
      <c r="K4" s="39" t="s">
        <v>110</v>
      </c>
      <c r="L4" s="40" t="s">
        <v>111</v>
      </c>
    </row>
    <row r="5" spans="1:12">
      <c r="A5" s="41">
        <v>1</v>
      </c>
      <c r="B5" s="400" t="s">
        <v>774</v>
      </c>
      <c r="C5" s="401">
        <v>408</v>
      </c>
      <c r="D5" s="401">
        <v>1049</v>
      </c>
      <c r="E5" s="401">
        <v>2167</v>
      </c>
      <c r="F5" s="401">
        <v>1305</v>
      </c>
      <c r="G5" s="401">
        <v>1742</v>
      </c>
      <c r="H5" s="401">
        <v>3726</v>
      </c>
      <c r="I5" s="401">
        <v>19053</v>
      </c>
      <c r="J5" s="401">
        <v>15942</v>
      </c>
      <c r="K5" s="401">
        <v>319685</v>
      </c>
      <c r="L5" s="401">
        <v>564247</v>
      </c>
    </row>
    <row r="6" spans="1:12">
      <c r="A6" s="28">
        <v>2</v>
      </c>
      <c r="B6" s="402" t="s">
        <v>372</v>
      </c>
      <c r="C6" s="403">
        <v>366</v>
      </c>
      <c r="D6" s="403">
        <v>506</v>
      </c>
      <c r="E6" s="403">
        <v>807</v>
      </c>
      <c r="F6" s="403">
        <v>1042</v>
      </c>
      <c r="G6" s="403">
        <v>2007</v>
      </c>
      <c r="H6" s="403">
        <v>2724</v>
      </c>
      <c r="I6" s="403">
        <v>19444</v>
      </c>
      <c r="J6" s="403">
        <v>15447</v>
      </c>
      <c r="K6" s="403">
        <v>301289</v>
      </c>
      <c r="L6" s="403">
        <v>2601557</v>
      </c>
    </row>
    <row r="7" spans="1:12">
      <c r="A7" s="28">
        <v>3</v>
      </c>
      <c r="B7" s="404" t="s">
        <v>727</v>
      </c>
      <c r="C7" s="403">
        <v>216</v>
      </c>
      <c r="D7" s="403">
        <v>315</v>
      </c>
      <c r="E7" s="403">
        <v>423</v>
      </c>
      <c r="F7" s="403">
        <v>473</v>
      </c>
      <c r="G7" s="403">
        <v>1432</v>
      </c>
      <c r="H7" s="403">
        <v>2440</v>
      </c>
      <c r="I7" s="403">
        <v>16098</v>
      </c>
      <c r="J7" s="403">
        <v>12463</v>
      </c>
      <c r="K7" s="403">
        <v>87578</v>
      </c>
      <c r="L7" s="403">
        <v>655947</v>
      </c>
    </row>
    <row r="8" spans="1:12">
      <c r="A8" s="28">
        <v>4</v>
      </c>
      <c r="B8" s="400" t="s">
        <v>2</v>
      </c>
      <c r="C8" s="401">
        <v>158</v>
      </c>
      <c r="D8" s="401">
        <v>229</v>
      </c>
      <c r="E8" s="401">
        <v>377</v>
      </c>
      <c r="F8" s="401">
        <v>542</v>
      </c>
      <c r="G8" s="401">
        <v>1117</v>
      </c>
      <c r="H8" s="401">
        <v>1249</v>
      </c>
      <c r="I8" s="401">
        <v>3798</v>
      </c>
      <c r="J8" s="401">
        <v>2452</v>
      </c>
      <c r="K8" s="401">
        <v>41260</v>
      </c>
      <c r="L8" s="401">
        <v>103216</v>
      </c>
    </row>
    <row r="9" spans="1:12">
      <c r="A9" s="28">
        <v>5</v>
      </c>
      <c r="B9" s="400" t="s">
        <v>4</v>
      </c>
      <c r="C9" s="401">
        <v>76</v>
      </c>
      <c r="D9" s="401">
        <v>152</v>
      </c>
      <c r="E9" s="401">
        <v>232</v>
      </c>
      <c r="F9" s="401">
        <v>250</v>
      </c>
      <c r="G9" s="401">
        <v>923</v>
      </c>
      <c r="H9" s="401">
        <v>1623</v>
      </c>
      <c r="I9" s="401">
        <v>4810</v>
      </c>
      <c r="J9" s="401">
        <v>3555</v>
      </c>
      <c r="K9" s="401">
        <v>51164</v>
      </c>
      <c r="L9" s="401">
        <v>52766</v>
      </c>
    </row>
    <row r="10" spans="1:12">
      <c r="A10" s="28">
        <v>6</v>
      </c>
      <c r="B10" s="400" t="s">
        <v>7</v>
      </c>
      <c r="C10" s="401">
        <v>93</v>
      </c>
      <c r="D10" s="401">
        <v>148</v>
      </c>
      <c r="E10" s="401">
        <v>136</v>
      </c>
      <c r="F10" s="401">
        <v>161</v>
      </c>
      <c r="G10" s="401">
        <v>399</v>
      </c>
      <c r="H10" s="401">
        <v>597</v>
      </c>
      <c r="I10" s="401">
        <v>3111</v>
      </c>
      <c r="J10" s="401">
        <v>3465</v>
      </c>
      <c r="K10" s="401">
        <v>17142</v>
      </c>
      <c r="L10" s="401">
        <v>40392</v>
      </c>
    </row>
    <row r="11" spans="1:12" ht="24">
      <c r="A11" s="28">
        <v>7</v>
      </c>
      <c r="B11" s="400" t="s">
        <v>9</v>
      </c>
      <c r="C11" s="401">
        <v>70</v>
      </c>
      <c r="D11" s="401">
        <v>81</v>
      </c>
      <c r="E11" s="401">
        <v>125</v>
      </c>
      <c r="F11" s="401">
        <v>120</v>
      </c>
      <c r="G11" s="401">
        <v>395</v>
      </c>
      <c r="H11" s="401">
        <v>603</v>
      </c>
      <c r="I11" s="401">
        <v>2514</v>
      </c>
      <c r="J11" s="401">
        <v>1623</v>
      </c>
      <c r="K11" s="401">
        <v>9826</v>
      </c>
      <c r="L11" s="401">
        <v>193238</v>
      </c>
    </row>
    <row r="12" spans="1:12">
      <c r="A12" s="28">
        <v>8</v>
      </c>
      <c r="B12" s="400" t="s">
        <v>373</v>
      </c>
      <c r="C12" s="401">
        <v>38</v>
      </c>
      <c r="D12" s="401">
        <v>53</v>
      </c>
      <c r="E12" s="401">
        <v>77</v>
      </c>
      <c r="F12" s="401">
        <v>95</v>
      </c>
      <c r="G12" s="401">
        <v>226</v>
      </c>
      <c r="H12" s="401">
        <v>372</v>
      </c>
      <c r="I12" s="401">
        <v>1561</v>
      </c>
      <c r="J12" s="401">
        <v>1147</v>
      </c>
      <c r="K12" s="401">
        <v>3757</v>
      </c>
      <c r="L12" s="401">
        <v>40811</v>
      </c>
    </row>
    <row r="13" spans="1:12" ht="24">
      <c r="A13" s="28">
        <v>9</v>
      </c>
      <c r="B13" s="400" t="s">
        <v>14</v>
      </c>
      <c r="C13" s="401">
        <v>26</v>
      </c>
      <c r="D13" s="401">
        <v>33</v>
      </c>
      <c r="E13" s="401">
        <v>48</v>
      </c>
      <c r="F13" s="401">
        <v>56</v>
      </c>
      <c r="G13" s="401">
        <v>138</v>
      </c>
      <c r="H13" s="401">
        <v>261</v>
      </c>
      <c r="I13" s="401">
        <v>1090</v>
      </c>
      <c r="J13" s="401">
        <v>829</v>
      </c>
      <c r="K13" s="401">
        <v>6338</v>
      </c>
      <c r="L13" s="401">
        <v>31895</v>
      </c>
    </row>
    <row r="14" spans="1:12">
      <c r="A14" s="28">
        <v>10</v>
      </c>
      <c r="B14" s="400" t="s">
        <v>140</v>
      </c>
      <c r="C14" s="401">
        <v>33</v>
      </c>
      <c r="D14" s="401">
        <v>28</v>
      </c>
      <c r="E14" s="401">
        <v>41</v>
      </c>
      <c r="F14" s="401">
        <v>52</v>
      </c>
      <c r="G14" s="401">
        <v>132</v>
      </c>
      <c r="H14" s="401">
        <v>271</v>
      </c>
      <c r="I14" s="401">
        <v>1537</v>
      </c>
      <c r="J14" s="401">
        <v>2013</v>
      </c>
      <c r="K14" s="401">
        <v>10370</v>
      </c>
      <c r="L14" s="401">
        <v>35767</v>
      </c>
    </row>
    <row r="15" spans="1:12">
      <c r="A15" s="28">
        <v>11</v>
      </c>
      <c r="B15" s="402" t="s">
        <v>542</v>
      </c>
      <c r="C15" s="403">
        <v>32</v>
      </c>
      <c r="D15" s="403">
        <v>34</v>
      </c>
      <c r="E15" s="403">
        <v>53</v>
      </c>
      <c r="F15" s="403">
        <v>65</v>
      </c>
      <c r="G15" s="403">
        <v>154</v>
      </c>
      <c r="H15" s="403">
        <v>300</v>
      </c>
      <c r="I15" s="403">
        <v>1583</v>
      </c>
      <c r="J15" s="403">
        <v>1141</v>
      </c>
      <c r="K15" s="403">
        <v>7937</v>
      </c>
      <c r="L15" s="403">
        <v>27143</v>
      </c>
    </row>
    <row r="16" spans="1:12">
      <c r="A16" s="28">
        <v>12</v>
      </c>
      <c r="B16" s="402" t="s">
        <v>195</v>
      </c>
      <c r="C16" s="403">
        <v>42</v>
      </c>
      <c r="D16" s="403">
        <v>61</v>
      </c>
      <c r="E16" s="403">
        <v>55</v>
      </c>
      <c r="F16" s="403">
        <v>59</v>
      </c>
      <c r="G16" s="403">
        <v>107</v>
      </c>
      <c r="H16" s="403">
        <v>147</v>
      </c>
      <c r="I16" s="403">
        <v>575</v>
      </c>
      <c r="J16" s="403">
        <v>911</v>
      </c>
      <c r="K16" s="403">
        <v>1513</v>
      </c>
      <c r="L16" s="403">
        <v>19436</v>
      </c>
    </row>
    <row r="17" spans="1:12">
      <c r="A17" s="28">
        <v>13</v>
      </c>
      <c r="B17" s="402" t="s">
        <v>544</v>
      </c>
      <c r="C17" s="403">
        <v>25</v>
      </c>
      <c r="D17" s="403">
        <v>17</v>
      </c>
      <c r="E17" s="403">
        <v>49</v>
      </c>
      <c r="F17" s="403">
        <v>44</v>
      </c>
      <c r="G17" s="403">
        <v>200</v>
      </c>
      <c r="H17" s="403">
        <v>313</v>
      </c>
      <c r="I17" s="403">
        <v>1171</v>
      </c>
      <c r="J17" s="403">
        <v>909</v>
      </c>
      <c r="K17" s="403">
        <v>3574</v>
      </c>
      <c r="L17" s="403">
        <v>11959</v>
      </c>
    </row>
    <row r="18" spans="1:12">
      <c r="A18" s="28">
        <v>14</v>
      </c>
      <c r="B18" s="400" t="s">
        <v>19</v>
      </c>
      <c r="C18" s="401">
        <v>12</v>
      </c>
      <c r="D18" s="401">
        <v>34</v>
      </c>
      <c r="E18" s="401">
        <v>41</v>
      </c>
      <c r="F18" s="401">
        <v>57</v>
      </c>
      <c r="G18" s="401">
        <v>140</v>
      </c>
      <c r="H18" s="401">
        <v>174</v>
      </c>
      <c r="I18" s="401">
        <v>912</v>
      </c>
      <c r="J18" s="401">
        <v>1089</v>
      </c>
      <c r="K18" s="401">
        <v>7432</v>
      </c>
      <c r="L18" s="401">
        <v>317066</v>
      </c>
    </row>
    <row r="19" spans="1:12">
      <c r="A19" s="28">
        <v>15</v>
      </c>
      <c r="B19" s="402" t="s">
        <v>118</v>
      </c>
      <c r="C19" s="403">
        <v>17</v>
      </c>
      <c r="D19" s="403">
        <v>26</v>
      </c>
      <c r="E19" s="403">
        <v>33</v>
      </c>
      <c r="F19" s="403">
        <v>40</v>
      </c>
      <c r="G19" s="403">
        <v>136</v>
      </c>
      <c r="H19" s="403">
        <v>277</v>
      </c>
      <c r="I19" s="403">
        <v>3010</v>
      </c>
      <c r="J19" s="403">
        <v>508</v>
      </c>
      <c r="K19" s="403">
        <v>9678</v>
      </c>
      <c r="L19" s="403">
        <v>71428</v>
      </c>
    </row>
    <row r="20" spans="1:12">
      <c r="A20" s="28">
        <v>16</v>
      </c>
      <c r="B20" s="400" t="s">
        <v>25</v>
      </c>
      <c r="C20" s="401">
        <v>18</v>
      </c>
      <c r="D20" s="401">
        <v>44</v>
      </c>
      <c r="E20" s="401">
        <v>44</v>
      </c>
      <c r="F20" s="401">
        <v>19</v>
      </c>
      <c r="G20" s="401">
        <v>129</v>
      </c>
      <c r="H20" s="401">
        <v>223</v>
      </c>
      <c r="I20" s="401">
        <v>520</v>
      </c>
      <c r="J20" s="401">
        <v>494</v>
      </c>
      <c r="K20" s="401">
        <v>22388</v>
      </c>
      <c r="L20" s="401">
        <v>8680</v>
      </c>
    </row>
    <row r="21" spans="1:12">
      <c r="A21" s="28">
        <v>17</v>
      </c>
      <c r="B21" s="402" t="s">
        <v>167</v>
      </c>
      <c r="C21" s="403">
        <v>11</v>
      </c>
      <c r="D21" s="403">
        <v>21</v>
      </c>
      <c r="E21" s="403">
        <v>31</v>
      </c>
      <c r="F21" s="403">
        <v>46</v>
      </c>
      <c r="G21" s="403">
        <v>147</v>
      </c>
      <c r="H21" s="403">
        <v>206</v>
      </c>
      <c r="I21" s="403">
        <v>1235</v>
      </c>
      <c r="J21" s="403">
        <v>970</v>
      </c>
      <c r="K21" s="403">
        <v>6315</v>
      </c>
      <c r="L21" s="403">
        <v>7341</v>
      </c>
    </row>
    <row r="22" spans="1:12">
      <c r="A22" s="28">
        <v>18</v>
      </c>
      <c r="B22" s="400" t="s">
        <v>23</v>
      </c>
      <c r="C22" s="401">
        <v>12</v>
      </c>
      <c r="D22" s="401">
        <v>21</v>
      </c>
      <c r="E22" s="401">
        <v>21</v>
      </c>
      <c r="F22" s="401">
        <v>35</v>
      </c>
      <c r="G22" s="401">
        <v>75</v>
      </c>
      <c r="H22" s="401">
        <v>161</v>
      </c>
      <c r="I22" s="401">
        <v>924</v>
      </c>
      <c r="J22" s="401">
        <v>553</v>
      </c>
      <c r="K22" s="401">
        <v>2921</v>
      </c>
      <c r="L22" s="401">
        <v>12419</v>
      </c>
    </row>
    <row r="23" spans="1:12">
      <c r="A23" s="28">
        <v>19</v>
      </c>
      <c r="B23" s="402" t="s">
        <v>550</v>
      </c>
      <c r="C23" s="403">
        <v>13</v>
      </c>
      <c r="D23" s="403">
        <v>18</v>
      </c>
      <c r="E23" s="403">
        <v>25</v>
      </c>
      <c r="F23" s="403">
        <v>24</v>
      </c>
      <c r="G23" s="403">
        <v>78</v>
      </c>
      <c r="H23" s="403">
        <v>120</v>
      </c>
      <c r="I23" s="403">
        <v>743</v>
      </c>
      <c r="J23" s="403">
        <v>749</v>
      </c>
      <c r="K23" s="403">
        <v>5250</v>
      </c>
      <c r="L23" s="403">
        <v>57089</v>
      </c>
    </row>
    <row r="24" spans="1:12">
      <c r="A24" s="28">
        <v>20</v>
      </c>
      <c r="B24" s="402" t="s">
        <v>43</v>
      </c>
      <c r="C24" s="403">
        <v>15</v>
      </c>
      <c r="D24" s="403">
        <v>21</v>
      </c>
      <c r="E24" s="403">
        <v>12</v>
      </c>
      <c r="F24" s="403">
        <v>15</v>
      </c>
      <c r="G24" s="403">
        <v>97</v>
      </c>
      <c r="H24" s="403">
        <v>196</v>
      </c>
      <c r="I24" s="403">
        <v>317</v>
      </c>
      <c r="J24" s="403">
        <v>129</v>
      </c>
      <c r="K24" s="403">
        <v>465</v>
      </c>
      <c r="L24" s="403">
        <v>6818</v>
      </c>
    </row>
    <row r="25" spans="1:12">
      <c r="A25" s="28">
        <v>21</v>
      </c>
      <c r="B25" s="402" t="s">
        <v>551</v>
      </c>
      <c r="C25" s="403">
        <v>15</v>
      </c>
      <c r="D25" s="403">
        <v>17</v>
      </c>
      <c r="E25" s="403">
        <v>12</v>
      </c>
      <c r="F25" s="403">
        <v>26</v>
      </c>
      <c r="G25" s="403">
        <v>80</v>
      </c>
      <c r="H25" s="403">
        <v>124</v>
      </c>
      <c r="I25" s="403">
        <v>635</v>
      </c>
      <c r="J25" s="403">
        <v>261</v>
      </c>
      <c r="K25" s="403">
        <v>931</v>
      </c>
      <c r="L25" s="403">
        <v>9605</v>
      </c>
    </row>
    <row r="26" spans="1:12">
      <c r="A26" s="28">
        <v>22</v>
      </c>
      <c r="B26" s="402" t="s">
        <v>22</v>
      </c>
      <c r="C26" s="403">
        <v>6</v>
      </c>
      <c r="D26" s="403">
        <v>9</v>
      </c>
      <c r="E26" s="403">
        <v>15</v>
      </c>
      <c r="F26" s="403">
        <v>13</v>
      </c>
      <c r="G26" s="403">
        <v>45</v>
      </c>
      <c r="H26" s="403">
        <v>94</v>
      </c>
      <c r="I26" s="403">
        <v>707</v>
      </c>
      <c r="J26" s="403">
        <v>692</v>
      </c>
      <c r="K26" s="403">
        <v>3504</v>
      </c>
      <c r="L26" s="403">
        <v>2470</v>
      </c>
    </row>
    <row r="27" spans="1:12">
      <c r="A27" s="28">
        <v>23</v>
      </c>
      <c r="B27" s="400" t="s">
        <v>36</v>
      </c>
      <c r="C27" s="401">
        <v>8</v>
      </c>
      <c r="D27" s="401">
        <v>15</v>
      </c>
      <c r="E27" s="401">
        <v>24</v>
      </c>
      <c r="F27" s="401">
        <v>23</v>
      </c>
      <c r="G27" s="401">
        <v>52</v>
      </c>
      <c r="H27" s="401">
        <v>101</v>
      </c>
      <c r="I27" s="401">
        <v>385</v>
      </c>
      <c r="J27" s="401">
        <v>299</v>
      </c>
      <c r="K27" s="401">
        <v>2878</v>
      </c>
      <c r="L27" s="401">
        <v>20517</v>
      </c>
    </row>
    <row r="28" spans="1:12" ht="24">
      <c r="A28" s="28">
        <v>24</v>
      </c>
      <c r="B28" s="400" t="s">
        <v>32</v>
      </c>
      <c r="C28" s="401">
        <v>8</v>
      </c>
      <c r="D28" s="401">
        <v>18</v>
      </c>
      <c r="E28" s="401">
        <v>23</v>
      </c>
      <c r="F28" s="401">
        <v>27</v>
      </c>
      <c r="G28" s="401">
        <v>63</v>
      </c>
      <c r="H28" s="401">
        <v>161</v>
      </c>
      <c r="I28" s="401">
        <v>609</v>
      </c>
      <c r="J28" s="401">
        <v>280</v>
      </c>
      <c r="K28" s="401">
        <v>3018</v>
      </c>
      <c r="L28" s="401">
        <v>10901</v>
      </c>
    </row>
    <row r="29" spans="1:12">
      <c r="A29" s="28">
        <v>25</v>
      </c>
      <c r="B29" s="400" t="s">
        <v>41</v>
      </c>
      <c r="C29" s="401">
        <v>12</v>
      </c>
      <c r="D29" s="401">
        <v>10</v>
      </c>
      <c r="E29" s="401">
        <v>25</v>
      </c>
      <c r="F29" s="401">
        <v>15</v>
      </c>
      <c r="G29" s="401">
        <v>63</v>
      </c>
      <c r="H29" s="401">
        <v>111</v>
      </c>
      <c r="I29" s="401">
        <v>786</v>
      </c>
      <c r="J29" s="401">
        <v>547</v>
      </c>
      <c r="K29" s="401">
        <v>3653</v>
      </c>
      <c r="L29" s="401">
        <v>80187</v>
      </c>
    </row>
    <row r="30" spans="1:12">
      <c r="A30" s="28">
        <v>26</v>
      </c>
      <c r="B30" s="402" t="s">
        <v>557</v>
      </c>
      <c r="C30" s="403">
        <v>14</v>
      </c>
      <c r="D30" s="403">
        <v>17</v>
      </c>
      <c r="E30" s="403">
        <v>25</v>
      </c>
      <c r="F30" s="403">
        <v>24</v>
      </c>
      <c r="G30" s="403">
        <v>80</v>
      </c>
      <c r="H30" s="403">
        <v>48</v>
      </c>
      <c r="I30" s="403">
        <v>286</v>
      </c>
      <c r="J30" s="403">
        <v>125</v>
      </c>
      <c r="K30" s="403">
        <v>0</v>
      </c>
      <c r="L30" s="403">
        <v>17744</v>
      </c>
    </row>
    <row r="31" spans="1:12">
      <c r="A31" s="28">
        <v>27</v>
      </c>
      <c r="B31" s="400" t="s">
        <v>27</v>
      </c>
      <c r="C31" s="401">
        <v>9</v>
      </c>
      <c r="D31" s="401">
        <v>11</v>
      </c>
      <c r="E31" s="401">
        <v>16</v>
      </c>
      <c r="F31" s="401">
        <v>18</v>
      </c>
      <c r="G31" s="401">
        <v>64</v>
      </c>
      <c r="H31" s="401">
        <v>117</v>
      </c>
      <c r="I31" s="401">
        <v>714</v>
      </c>
      <c r="J31" s="401">
        <v>696</v>
      </c>
      <c r="K31" s="401">
        <v>4236</v>
      </c>
      <c r="L31" s="401">
        <v>74349</v>
      </c>
    </row>
    <row r="32" spans="1:12">
      <c r="A32" s="28">
        <v>28</v>
      </c>
      <c r="B32" s="402" t="s">
        <v>559</v>
      </c>
      <c r="C32" s="403">
        <v>12</v>
      </c>
      <c r="D32" s="403">
        <v>11</v>
      </c>
      <c r="E32" s="403">
        <v>12</v>
      </c>
      <c r="F32" s="403">
        <v>23</v>
      </c>
      <c r="G32" s="403">
        <v>54</v>
      </c>
      <c r="H32" s="403">
        <v>101</v>
      </c>
      <c r="I32" s="403">
        <v>558</v>
      </c>
      <c r="J32" s="403">
        <v>498</v>
      </c>
      <c r="K32" s="403">
        <v>3516</v>
      </c>
      <c r="L32" s="403">
        <v>13829</v>
      </c>
    </row>
    <row r="33" spans="1:12">
      <c r="A33" s="28">
        <v>29</v>
      </c>
      <c r="B33" s="402" t="s">
        <v>160</v>
      </c>
      <c r="C33" s="403">
        <v>9</v>
      </c>
      <c r="D33" s="403">
        <v>7</v>
      </c>
      <c r="E33" s="403">
        <v>11</v>
      </c>
      <c r="F33" s="403">
        <v>12</v>
      </c>
      <c r="G33" s="403">
        <v>48</v>
      </c>
      <c r="H33" s="403">
        <v>83</v>
      </c>
      <c r="I33" s="403">
        <v>455</v>
      </c>
      <c r="J33" s="403">
        <v>432</v>
      </c>
      <c r="K33" s="403">
        <v>6398</v>
      </c>
      <c r="L33" s="403">
        <v>27114</v>
      </c>
    </row>
    <row r="34" spans="1:12">
      <c r="A34" s="28">
        <v>30</v>
      </c>
      <c r="B34" s="402" t="s">
        <v>565</v>
      </c>
      <c r="C34" s="403">
        <v>9</v>
      </c>
      <c r="D34" s="403">
        <v>11</v>
      </c>
      <c r="E34" s="403">
        <v>18</v>
      </c>
      <c r="F34" s="403">
        <v>28</v>
      </c>
      <c r="G34" s="403">
        <v>40</v>
      </c>
      <c r="H34" s="403">
        <v>71</v>
      </c>
      <c r="I34" s="403">
        <v>249</v>
      </c>
      <c r="J34" s="403">
        <v>142</v>
      </c>
      <c r="K34" s="403">
        <v>3440</v>
      </c>
      <c r="L34" s="403">
        <v>36455</v>
      </c>
    </row>
    <row r="35" spans="1:12">
      <c r="A35" s="28">
        <v>31</v>
      </c>
      <c r="B35" s="405" t="s">
        <v>566</v>
      </c>
      <c r="C35" s="403">
        <v>8</v>
      </c>
      <c r="D35" s="403">
        <v>8</v>
      </c>
      <c r="E35" s="403">
        <v>23</v>
      </c>
      <c r="F35" s="403">
        <v>20</v>
      </c>
      <c r="G35" s="403">
        <v>50</v>
      </c>
      <c r="H35" s="403">
        <v>60</v>
      </c>
      <c r="I35" s="403">
        <v>426</v>
      </c>
      <c r="J35" s="403">
        <v>351</v>
      </c>
      <c r="K35" s="403">
        <v>2122</v>
      </c>
      <c r="L35" s="403">
        <v>3526</v>
      </c>
    </row>
    <row r="36" spans="1:12">
      <c r="A36" s="28">
        <v>32</v>
      </c>
      <c r="B36" s="400" t="s">
        <v>38</v>
      </c>
      <c r="C36" s="401">
        <v>8</v>
      </c>
      <c r="D36" s="401">
        <v>7</v>
      </c>
      <c r="E36" s="401">
        <v>17</v>
      </c>
      <c r="F36" s="401">
        <v>14</v>
      </c>
      <c r="G36" s="401">
        <v>53</v>
      </c>
      <c r="H36" s="401">
        <v>75</v>
      </c>
      <c r="I36" s="401">
        <v>453</v>
      </c>
      <c r="J36" s="401">
        <v>435</v>
      </c>
      <c r="K36" s="401">
        <v>3768</v>
      </c>
      <c r="L36" s="401">
        <v>31518</v>
      </c>
    </row>
    <row r="37" spans="1:12">
      <c r="A37" s="28">
        <v>33</v>
      </c>
      <c r="B37" s="400" t="s">
        <v>29</v>
      </c>
      <c r="C37" s="401">
        <v>1</v>
      </c>
      <c r="D37" s="401">
        <v>12</v>
      </c>
      <c r="E37" s="401">
        <v>16</v>
      </c>
      <c r="F37" s="401">
        <v>24</v>
      </c>
      <c r="G37" s="401">
        <v>55</v>
      </c>
      <c r="H37" s="401">
        <v>83</v>
      </c>
      <c r="I37" s="401">
        <v>397</v>
      </c>
      <c r="J37" s="401">
        <v>499</v>
      </c>
      <c r="K37" s="401">
        <v>4361</v>
      </c>
      <c r="L37" s="401">
        <v>28261</v>
      </c>
    </row>
    <row r="38" spans="1:12">
      <c r="A38" s="28">
        <v>34</v>
      </c>
      <c r="B38" s="402" t="s">
        <v>65</v>
      </c>
      <c r="C38" s="403">
        <v>7</v>
      </c>
      <c r="D38" s="403">
        <v>8</v>
      </c>
      <c r="E38" s="403">
        <v>13</v>
      </c>
      <c r="F38" s="403">
        <v>11</v>
      </c>
      <c r="G38" s="403">
        <v>43</v>
      </c>
      <c r="H38" s="403">
        <v>52</v>
      </c>
      <c r="I38" s="403">
        <v>321</v>
      </c>
      <c r="J38" s="403">
        <v>192</v>
      </c>
      <c r="K38" s="403">
        <v>1507</v>
      </c>
      <c r="L38" s="403">
        <v>4525</v>
      </c>
    </row>
    <row r="39" spans="1:12">
      <c r="A39" s="28">
        <v>35</v>
      </c>
      <c r="B39" s="406" t="s">
        <v>567</v>
      </c>
      <c r="C39" s="403">
        <v>0</v>
      </c>
      <c r="D39" s="403">
        <v>7</v>
      </c>
      <c r="E39" s="403">
        <v>11</v>
      </c>
      <c r="F39" s="403">
        <v>22</v>
      </c>
      <c r="G39" s="403">
        <v>45</v>
      </c>
      <c r="H39" s="403">
        <v>132</v>
      </c>
      <c r="I39" s="403">
        <v>678</v>
      </c>
      <c r="J39" s="403">
        <v>435</v>
      </c>
      <c r="K39" s="403">
        <v>1608</v>
      </c>
      <c r="L39" s="403">
        <v>13766</v>
      </c>
    </row>
    <row r="40" spans="1:12">
      <c r="A40" s="28">
        <v>36</v>
      </c>
      <c r="B40" s="402" t="s">
        <v>570</v>
      </c>
      <c r="C40" s="403">
        <v>3</v>
      </c>
      <c r="D40" s="403">
        <v>5</v>
      </c>
      <c r="E40" s="403">
        <v>14</v>
      </c>
      <c r="F40" s="403">
        <v>14</v>
      </c>
      <c r="G40" s="403">
        <v>45</v>
      </c>
      <c r="H40" s="403">
        <v>127</v>
      </c>
      <c r="I40" s="403">
        <v>627</v>
      </c>
      <c r="J40" s="403">
        <v>246</v>
      </c>
      <c r="K40" s="403">
        <v>837</v>
      </c>
      <c r="L40" s="403">
        <v>8132</v>
      </c>
    </row>
    <row r="41" spans="1:12">
      <c r="A41" s="28">
        <v>37</v>
      </c>
      <c r="B41" s="400" t="s">
        <v>57</v>
      </c>
      <c r="C41" s="401">
        <v>4</v>
      </c>
      <c r="D41" s="401">
        <v>2</v>
      </c>
      <c r="E41" s="401">
        <v>12</v>
      </c>
      <c r="F41" s="401">
        <v>14</v>
      </c>
      <c r="G41" s="401">
        <v>43</v>
      </c>
      <c r="H41" s="401">
        <v>98</v>
      </c>
      <c r="I41" s="401">
        <v>410</v>
      </c>
      <c r="J41" s="401">
        <v>270</v>
      </c>
      <c r="K41" s="401">
        <v>2036</v>
      </c>
      <c r="L41" s="401">
        <v>45569</v>
      </c>
    </row>
    <row r="42" spans="1:12">
      <c r="A42" s="28">
        <v>38</v>
      </c>
      <c r="B42" s="400" t="s">
        <v>176</v>
      </c>
      <c r="C42" s="401">
        <v>5</v>
      </c>
      <c r="D42" s="401">
        <v>4</v>
      </c>
      <c r="E42" s="401">
        <v>8</v>
      </c>
      <c r="F42" s="401">
        <v>14</v>
      </c>
      <c r="G42" s="401">
        <v>31</v>
      </c>
      <c r="H42" s="401">
        <v>70</v>
      </c>
      <c r="I42" s="401">
        <v>316</v>
      </c>
      <c r="J42" s="401">
        <v>232</v>
      </c>
      <c r="K42" s="401">
        <v>1559</v>
      </c>
      <c r="L42" s="401">
        <v>3241</v>
      </c>
    </row>
    <row r="43" spans="1:12">
      <c r="A43" s="28">
        <v>39</v>
      </c>
      <c r="B43" s="402" t="s">
        <v>259</v>
      </c>
      <c r="C43" s="403">
        <v>3</v>
      </c>
      <c r="D43" s="403">
        <v>2</v>
      </c>
      <c r="E43" s="403">
        <v>9</v>
      </c>
      <c r="F43" s="403">
        <v>13</v>
      </c>
      <c r="G43" s="403">
        <v>36</v>
      </c>
      <c r="H43" s="403">
        <v>81</v>
      </c>
      <c r="I43" s="403">
        <v>653</v>
      </c>
      <c r="J43" s="403">
        <v>349</v>
      </c>
      <c r="K43" s="403">
        <v>1733</v>
      </c>
      <c r="L43" s="403">
        <v>35516</v>
      </c>
    </row>
    <row r="44" spans="1:12">
      <c r="A44" s="28">
        <v>40</v>
      </c>
      <c r="B44" s="402" t="s">
        <v>576</v>
      </c>
      <c r="C44" s="403">
        <v>5</v>
      </c>
      <c r="D44" s="403">
        <v>5</v>
      </c>
      <c r="E44" s="403">
        <v>9</v>
      </c>
      <c r="F44" s="403">
        <v>3</v>
      </c>
      <c r="G44" s="403">
        <v>21</v>
      </c>
      <c r="H44" s="403">
        <v>33</v>
      </c>
      <c r="I44" s="403">
        <v>199</v>
      </c>
      <c r="J44" s="403">
        <v>308</v>
      </c>
      <c r="K44" s="403">
        <v>3737</v>
      </c>
      <c r="L44" s="403">
        <v>100363</v>
      </c>
    </row>
    <row r="45" spans="1:12">
      <c r="A45" s="28">
        <v>41</v>
      </c>
      <c r="B45" s="400" t="s">
        <v>46</v>
      </c>
      <c r="C45" s="401">
        <v>5</v>
      </c>
      <c r="D45" s="401">
        <v>5</v>
      </c>
      <c r="E45" s="401">
        <v>13</v>
      </c>
      <c r="F45" s="401">
        <v>11</v>
      </c>
      <c r="G45" s="401">
        <v>32</v>
      </c>
      <c r="H45" s="401">
        <v>57</v>
      </c>
      <c r="I45" s="401">
        <v>278</v>
      </c>
      <c r="J45" s="401">
        <v>151</v>
      </c>
      <c r="K45" s="401">
        <v>455</v>
      </c>
      <c r="L45" s="401">
        <v>11402</v>
      </c>
    </row>
    <row r="46" spans="1:12">
      <c r="A46" s="28">
        <v>42</v>
      </c>
      <c r="B46" s="400" t="s">
        <v>34</v>
      </c>
      <c r="C46" s="401">
        <v>1</v>
      </c>
      <c r="D46" s="401">
        <v>2</v>
      </c>
      <c r="E46" s="401">
        <v>2</v>
      </c>
      <c r="F46" s="401">
        <v>3</v>
      </c>
      <c r="G46" s="401">
        <v>11</v>
      </c>
      <c r="H46" s="401">
        <v>7</v>
      </c>
      <c r="I46" s="401">
        <v>22</v>
      </c>
      <c r="J46" s="401">
        <v>10</v>
      </c>
      <c r="K46" s="401">
        <v>61</v>
      </c>
      <c r="L46" s="401">
        <v>462</v>
      </c>
    </row>
    <row r="47" spans="1:12">
      <c r="A47" s="28">
        <v>43</v>
      </c>
      <c r="B47" s="400" t="s">
        <v>191</v>
      </c>
      <c r="C47" s="401">
        <v>5</v>
      </c>
      <c r="D47" s="401">
        <v>10</v>
      </c>
      <c r="E47" s="401">
        <v>6</v>
      </c>
      <c r="F47" s="401">
        <v>11</v>
      </c>
      <c r="G47" s="401">
        <v>23</v>
      </c>
      <c r="H47" s="401">
        <v>36</v>
      </c>
      <c r="I47" s="401">
        <v>248</v>
      </c>
      <c r="J47" s="401">
        <v>272</v>
      </c>
      <c r="K47" s="401">
        <v>1911</v>
      </c>
      <c r="L47" s="401">
        <v>15481</v>
      </c>
    </row>
    <row r="48" spans="1:12">
      <c r="A48" s="28">
        <v>44</v>
      </c>
      <c r="B48" s="402" t="s">
        <v>580</v>
      </c>
      <c r="C48" s="403">
        <v>6</v>
      </c>
      <c r="D48" s="403">
        <v>4</v>
      </c>
      <c r="E48" s="403">
        <v>5</v>
      </c>
      <c r="F48" s="403">
        <v>8</v>
      </c>
      <c r="G48" s="403">
        <v>29</v>
      </c>
      <c r="H48" s="403">
        <v>45</v>
      </c>
      <c r="I48" s="403">
        <v>298</v>
      </c>
      <c r="J48" s="403">
        <v>303</v>
      </c>
      <c r="K48" s="403">
        <v>1898</v>
      </c>
      <c r="L48" s="403">
        <v>14361</v>
      </c>
    </row>
    <row r="49" spans="1:12">
      <c r="A49" s="28">
        <v>45</v>
      </c>
      <c r="B49" s="400" t="s">
        <v>92</v>
      </c>
      <c r="C49" s="401">
        <v>2</v>
      </c>
      <c r="D49" s="401">
        <v>5</v>
      </c>
      <c r="E49" s="401">
        <v>4</v>
      </c>
      <c r="F49" s="401">
        <v>10</v>
      </c>
      <c r="G49" s="401">
        <v>35</v>
      </c>
      <c r="H49" s="401">
        <v>41</v>
      </c>
      <c r="I49" s="401">
        <v>442</v>
      </c>
      <c r="J49" s="401">
        <v>240</v>
      </c>
      <c r="K49" s="401">
        <v>540</v>
      </c>
      <c r="L49" s="401">
        <v>2699</v>
      </c>
    </row>
    <row r="50" spans="1:12">
      <c r="A50" s="28">
        <v>46</v>
      </c>
      <c r="B50" s="402" t="s">
        <v>581</v>
      </c>
      <c r="C50" s="403">
        <v>1</v>
      </c>
      <c r="D50" s="403">
        <v>5</v>
      </c>
      <c r="E50" s="403">
        <v>4</v>
      </c>
      <c r="F50" s="403">
        <v>15</v>
      </c>
      <c r="G50" s="403">
        <v>23</v>
      </c>
      <c r="H50" s="403">
        <v>31</v>
      </c>
      <c r="I50" s="403">
        <v>367</v>
      </c>
      <c r="J50" s="403">
        <v>300</v>
      </c>
      <c r="K50" s="403">
        <v>6832</v>
      </c>
      <c r="L50" s="403">
        <v>27045</v>
      </c>
    </row>
    <row r="51" spans="1:12">
      <c r="A51" s="28">
        <v>47</v>
      </c>
      <c r="B51" s="402" t="s">
        <v>583</v>
      </c>
      <c r="C51" s="403">
        <v>0</v>
      </c>
      <c r="D51" s="403">
        <v>5</v>
      </c>
      <c r="E51" s="403">
        <v>3</v>
      </c>
      <c r="F51" s="403">
        <v>3</v>
      </c>
      <c r="G51" s="403">
        <v>10</v>
      </c>
      <c r="H51" s="403">
        <v>32</v>
      </c>
      <c r="I51" s="403">
        <v>228</v>
      </c>
      <c r="J51" s="403">
        <v>234</v>
      </c>
      <c r="K51" s="403">
        <v>2725</v>
      </c>
      <c r="L51" s="403">
        <v>17297</v>
      </c>
    </row>
    <row r="52" spans="1:12">
      <c r="A52" s="28">
        <v>48</v>
      </c>
      <c r="B52" s="400" t="s">
        <v>84</v>
      </c>
      <c r="C52" s="401">
        <v>4</v>
      </c>
      <c r="D52" s="401">
        <v>3</v>
      </c>
      <c r="E52" s="401">
        <v>9</v>
      </c>
      <c r="F52" s="401">
        <v>1</v>
      </c>
      <c r="G52" s="401">
        <v>16</v>
      </c>
      <c r="H52" s="401">
        <v>17</v>
      </c>
      <c r="I52" s="401">
        <v>118</v>
      </c>
      <c r="J52" s="401">
        <v>60</v>
      </c>
      <c r="K52" s="401">
        <v>137</v>
      </c>
      <c r="L52" s="401">
        <v>1152</v>
      </c>
    </row>
    <row r="53" spans="1:12">
      <c r="A53" s="28">
        <v>49</v>
      </c>
      <c r="B53" s="400" t="s">
        <v>62</v>
      </c>
      <c r="C53" s="401">
        <v>5</v>
      </c>
      <c r="D53" s="401">
        <v>4</v>
      </c>
      <c r="E53" s="401">
        <v>9</v>
      </c>
      <c r="F53" s="401">
        <v>7</v>
      </c>
      <c r="G53" s="401">
        <v>20</v>
      </c>
      <c r="H53" s="401">
        <v>14</v>
      </c>
      <c r="I53" s="401">
        <v>47</v>
      </c>
      <c r="J53" s="401">
        <v>28</v>
      </c>
      <c r="K53" s="401">
        <v>137</v>
      </c>
      <c r="L53" s="401">
        <v>707</v>
      </c>
    </row>
    <row r="54" spans="1:12">
      <c r="A54" s="28">
        <v>50</v>
      </c>
      <c r="B54" s="400" t="s">
        <v>98</v>
      </c>
      <c r="C54" s="401">
        <v>2</v>
      </c>
      <c r="D54" s="401">
        <v>3</v>
      </c>
      <c r="E54" s="401">
        <v>5</v>
      </c>
      <c r="F54" s="401">
        <v>3</v>
      </c>
      <c r="G54" s="401">
        <v>26</v>
      </c>
      <c r="H54" s="401">
        <v>37</v>
      </c>
      <c r="I54" s="401">
        <v>208</v>
      </c>
      <c r="J54" s="401">
        <v>132</v>
      </c>
      <c r="K54" s="401">
        <v>915</v>
      </c>
      <c r="L54" s="401">
        <v>3651</v>
      </c>
    </row>
    <row r="55" spans="1:12">
      <c r="A55" s="28">
        <v>51</v>
      </c>
      <c r="B55" s="400" t="s">
        <v>54</v>
      </c>
      <c r="C55" s="401">
        <v>4</v>
      </c>
      <c r="D55" s="401">
        <v>2</v>
      </c>
      <c r="E55" s="401">
        <v>6</v>
      </c>
      <c r="F55" s="401">
        <v>6</v>
      </c>
      <c r="G55" s="401">
        <v>10</v>
      </c>
      <c r="H55" s="401">
        <v>22</v>
      </c>
      <c r="I55" s="401">
        <v>104</v>
      </c>
      <c r="J55" s="401">
        <v>112</v>
      </c>
      <c r="K55" s="401">
        <v>3035</v>
      </c>
      <c r="L55" s="401">
        <v>25652</v>
      </c>
    </row>
    <row r="56" spans="1:12">
      <c r="A56" s="28">
        <v>52</v>
      </c>
      <c r="B56" s="402" t="s">
        <v>588</v>
      </c>
      <c r="C56" s="403">
        <v>5</v>
      </c>
      <c r="D56" s="403">
        <v>3</v>
      </c>
      <c r="E56" s="403">
        <v>6</v>
      </c>
      <c r="F56" s="403">
        <v>6</v>
      </c>
      <c r="G56" s="403">
        <v>7</v>
      </c>
      <c r="H56" s="403">
        <v>15</v>
      </c>
      <c r="I56" s="403">
        <v>44</v>
      </c>
      <c r="J56" s="403">
        <v>18</v>
      </c>
      <c r="K56" s="403">
        <v>608</v>
      </c>
      <c r="L56" s="403">
        <v>2392</v>
      </c>
    </row>
    <row r="57" spans="1:12">
      <c r="A57" s="28">
        <v>53</v>
      </c>
      <c r="B57" s="400" t="s">
        <v>128</v>
      </c>
      <c r="C57" s="401">
        <v>3</v>
      </c>
      <c r="D57" s="401">
        <v>3</v>
      </c>
      <c r="E57" s="401">
        <v>6</v>
      </c>
      <c r="F57" s="401">
        <v>5</v>
      </c>
      <c r="G57" s="401">
        <v>13</v>
      </c>
      <c r="H57" s="401">
        <v>21</v>
      </c>
      <c r="I57" s="401">
        <v>77</v>
      </c>
      <c r="J57" s="401">
        <v>70</v>
      </c>
      <c r="K57" s="401">
        <v>635</v>
      </c>
      <c r="L57" s="401">
        <v>121</v>
      </c>
    </row>
    <row r="58" spans="1:12">
      <c r="A58" s="28">
        <v>54</v>
      </c>
      <c r="B58" s="402" t="s">
        <v>591</v>
      </c>
      <c r="C58" s="403">
        <v>1</v>
      </c>
      <c r="D58" s="403">
        <v>3</v>
      </c>
      <c r="E58" s="403">
        <v>3</v>
      </c>
      <c r="F58" s="403">
        <v>5</v>
      </c>
      <c r="G58" s="403">
        <v>22</v>
      </c>
      <c r="H58" s="403">
        <v>33</v>
      </c>
      <c r="I58" s="403">
        <v>227</v>
      </c>
      <c r="J58" s="403">
        <v>234</v>
      </c>
      <c r="K58" s="403">
        <v>1171</v>
      </c>
      <c r="L58" s="403">
        <v>264</v>
      </c>
    </row>
    <row r="59" spans="1:12">
      <c r="A59" s="28">
        <v>55</v>
      </c>
      <c r="B59" s="402" t="s">
        <v>593</v>
      </c>
      <c r="C59" s="403">
        <v>1</v>
      </c>
      <c r="D59" s="403">
        <v>4</v>
      </c>
      <c r="E59" s="403">
        <v>3</v>
      </c>
      <c r="F59" s="403">
        <v>4</v>
      </c>
      <c r="G59" s="403">
        <v>19</v>
      </c>
      <c r="H59" s="403">
        <v>31</v>
      </c>
      <c r="I59" s="403">
        <v>211</v>
      </c>
      <c r="J59" s="403">
        <v>185</v>
      </c>
      <c r="K59" s="403">
        <v>729</v>
      </c>
      <c r="L59" s="403">
        <v>2910</v>
      </c>
    </row>
    <row r="60" spans="1:12">
      <c r="A60" s="28">
        <v>56</v>
      </c>
      <c r="B60" s="402" t="s">
        <v>597</v>
      </c>
      <c r="C60" s="403">
        <v>2</v>
      </c>
      <c r="D60" s="403">
        <v>3</v>
      </c>
      <c r="E60" s="403">
        <v>5</v>
      </c>
      <c r="F60" s="403">
        <v>2</v>
      </c>
      <c r="G60" s="403">
        <v>10</v>
      </c>
      <c r="H60" s="403">
        <v>11</v>
      </c>
      <c r="I60" s="403">
        <v>140</v>
      </c>
      <c r="J60" s="403">
        <v>131</v>
      </c>
      <c r="K60" s="403">
        <v>5794</v>
      </c>
      <c r="L60" s="403">
        <v>7132</v>
      </c>
    </row>
    <row r="61" spans="1:12">
      <c r="A61" s="28">
        <v>57</v>
      </c>
      <c r="B61" s="407" t="s">
        <v>600</v>
      </c>
      <c r="C61" s="403">
        <v>0</v>
      </c>
      <c r="D61" s="403">
        <v>3</v>
      </c>
      <c r="E61" s="403">
        <v>1</v>
      </c>
      <c r="F61" s="403">
        <v>5</v>
      </c>
      <c r="G61" s="403">
        <v>27</v>
      </c>
      <c r="H61" s="403">
        <v>56</v>
      </c>
      <c r="I61" s="403">
        <v>266</v>
      </c>
      <c r="J61" s="403">
        <v>231</v>
      </c>
      <c r="K61" s="403">
        <v>1164</v>
      </c>
      <c r="L61" s="403">
        <v>4114</v>
      </c>
    </row>
    <row r="62" spans="1:12">
      <c r="A62" s="28">
        <v>58</v>
      </c>
      <c r="B62" s="400" t="s">
        <v>51</v>
      </c>
      <c r="C62" s="401">
        <v>0</v>
      </c>
      <c r="D62" s="401">
        <v>3</v>
      </c>
      <c r="E62" s="401">
        <v>6</v>
      </c>
      <c r="F62" s="401">
        <v>5</v>
      </c>
      <c r="G62" s="401">
        <v>21</v>
      </c>
      <c r="H62" s="401">
        <v>30</v>
      </c>
      <c r="I62" s="401">
        <v>115</v>
      </c>
      <c r="J62" s="401">
        <v>68</v>
      </c>
      <c r="K62" s="401">
        <v>351</v>
      </c>
      <c r="L62" s="401">
        <v>100355</v>
      </c>
    </row>
    <row r="63" spans="1:12">
      <c r="A63" s="28">
        <v>59</v>
      </c>
      <c r="B63" s="402" t="s">
        <v>604</v>
      </c>
      <c r="C63" s="403">
        <v>0</v>
      </c>
      <c r="D63" s="403">
        <v>4</v>
      </c>
      <c r="E63" s="403">
        <v>4</v>
      </c>
      <c r="F63" s="403">
        <v>7</v>
      </c>
      <c r="G63" s="403">
        <v>16</v>
      </c>
      <c r="H63" s="403">
        <v>27</v>
      </c>
      <c r="I63" s="403">
        <v>180</v>
      </c>
      <c r="J63" s="403">
        <v>94</v>
      </c>
      <c r="K63" s="403">
        <v>1133</v>
      </c>
      <c r="L63" s="403">
        <v>6091</v>
      </c>
    </row>
    <row r="64" spans="1:12">
      <c r="A64" s="28">
        <v>60</v>
      </c>
      <c r="B64" s="408" t="s">
        <v>605</v>
      </c>
      <c r="C64" s="403">
        <v>2</v>
      </c>
      <c r="D64" s="403">
        <v>5</v>
      </c>
      <c r="E64" s="403">
        <v>7</v>
      </c>
      <c r="F64" s="403">
        <v>8</v>
      </c>
      <c r="G64" s="403">
        <v>13</v>
      </c>
      <c r="H64" s="403">
        <v>16</v>
      </c>
      <c r="I64" s="403">
        <v>51</v>
      </c>
      <c r="J64" s="403">
        <v>34</v>
      </c>
      <c r="K64" s="403">
        <v>239</v>
      </c>
      <c r="L64" s="403">
        <v>862</v>
      </c>
    </row>
    <row r="65" spans="1:12">
      <c r="A65" s="28">
        <v>61</v>
      </c>
      <c r="B65" s="400" t="s">
        <v>187</v>
      </c>
      <c r="C65" s="401">
        <v>1</v>
      </c>
      <c r="D65" s="401">
        <v>2</v>
      </c>
      <c r="E65" s="401">
        <v>5</v>
      </c>
      <c r="F65" s="401">
        <v>4</v>
      </c>
      <c r="G65" s="401">
        <v>14</v>
      </c>
      <c r="H65" s="401">
        <v>29</v>
      </c>
      <c r="I65" s="401">
        <v>136</v>
      </c>
      <c r="J65" s="401">
        <v>102</v>
      </c>
      <c r="K65" s="401">
        <v>460</v>
      </c>
      <c r="L65" s="401">
        <v>27655</v>
      </c>
    </row>
    <row r="66" spans="1:12">
      <c r="A66" s="28">
        <v>62</v>
      </c>
      <c r="B66" s="402" t="s">
        <v>606</v>
      </c>
      <c r="C66" s="403">
        <v>2</v>
      </c>
      <c r="D66" s="403">
        <v>3</v>
      </c>
      <c r="E66" s="403">
        <v>2</v>
      </c>
      <c r="F66" s="403">
        <v>6</v>
      </c>
      <c r="G66" s="403">
        <v>12</v>
      </c>
      <c r="H66" s="403">
        <v>25</v>
      </c>
      <c r="I66" s="403">
        <v>213</v>
      </c>
      <c r="J66" s="403">
        <v>106</v>
      </c>
      <c r="K66" s="403">
        <v>418</v>
      </c>
      <c r="L66" s="403">
        <v>7373</v>
      </c>
    </row>
    <row r="67" spans="1:12">
      <c r="A67" s="28">
        <v>63</v>
      </c>
      <c r="B67" s="402" t="s">
        <v>607</v>
      </c>
      <c r="C67" s="403">
        <v>1</v>
      </c>
      <c r="D67" s="403">
        <v>3</v>
      </c>
      <c r="E67" s="403">
        <v>4</v>
      </c>
      <c r="F67" s="403">
        <v>8</v>
      </c>
      <c r="G67" s="403">
        <v>7</v>
      </c>
      <c r="H67" s="403">
        <v>30</v>
      </c>
      <c r="I67" s="403">
        <v>103</v>
      </c>
      <c r="J67" s="403">
        <v>40</v>
      </c>
      <c r="K67" s="403">
        <v>162</v>
      </c>
      <c r="L67" s="403">
        <v>2857</v>
      </c>
    </row>
    <row r="68" spans="1:12">
      <c r="A68" s="28">
        <v>64</v>
      </c>
      <c r="B68" s="400" t="s">
        <v>48</v>
      </c>
      <c r="C68" s="401">
        <v>2</v>
      </c>
      <c r="D68" s="401">
        <v>2</v>
      </c>
      <c r="E68" s="401">
        <v>6</v>
      </c>
      <c r="F68" s="401">
        <v>3</v>
      </c>
      <c r="G68" s="401">
        <v>9</v>
      </c>
      <c r="H68" s="401">
        <v>11</v>
      </c>
      <c r="I68" s="401">
        <v>82</v>
      </c>
      <c r="J68" s="401">
        <v>63</v>
      </c>
      <c r="K68" s="401">
        <v>830</v>
      </c>
      <c r="L68" s="401">
        <v>10753</v>
      </c>
    </row>
    <row r="69" spans="1:12">
      <c r="A69" s="28">
        <v>65</v>
      </c>
      <c r="B69" s="402" t="s">
        <v>203</v>
      </c>
      <c r="C69" s="403">
        <v>2</v>
      </c>
      <c r="D69" s="403">
        <v>1</v>
      </c>
      <c r="E69" s="403">
        <v>1</v>
      </c>
      <c r="F69" s="403">
        <v>3</v>
      </c>
      <c r="G69" s="403">
        <v>16</v>
      </c>
      <c r="H69" s="403">
        <v>24</v>
      </c>
      <c r="I69" s="403">
        <v>105</v>
      </c>
      <c r="J69" s="403">
        <v>121</v>
      </c>
      <c r="K69" s="403">
        <v>1217</v>
      </c>
      <c r="L69" s="403">
        <v>197</v>
      </c>
    </row>
    <row r="70" spans="1:12">
      <c r="A70" s="28">
        <v>66</v>
      </c>
      <c r="B70" s="409" t="s">
        <v>610</v>
      </c>
      <c r="C70" s="403">
        <v>1</v>
      </c>
      <c r="D70" s="403">
        <v>0</v>
      </c>
      <c r="E70" s="403">
        <v>2</v>
      </c>
      <c r="F70" s="403">
        <v>4</v>
      </c>
      <c r="G70" s="403">
        <v>14</v>
      </c>
      <c r="H70" s="403">
        <v>19</v>
      </c>
      <c r="I70" s="403">
        <v>160</v>
      </c>
      <c r="J70" s="403">
        <v>171</v>
      </c>
      <c r="K70" s="403">
        <v>767</v>
      </c>
      <c r="L70" s="403">
        <v>45195</v>
      </c>
    </row>
    <row r="71" spans="1:12">
      <c r="A71" s="28">
        <v>67</v>
      </c>
      <c r="B71" s="400" t="s">
        <v>137</v>
      </c>
      <c r="C71" s="401">
        <v>0</v>
      </c>
      <c r="D71" s="401">
        <v>5</v>
      </c>
      <c r="E71" s="401">
        <v>1</v>
      </c>
      <c r="F71" s="401">
        <v>3</v>
      </c>
      <c r="G71" s="401">
        <v>13</v>
      </c>
      <c r="H71" s="401">
        <v>20</v>
      </c>
      <c r="I71" s="401">
        <v>100</v>
      </c>
      <c r="J71" s="401">
        <v>82</v>
      </c>
      <c r="K71" s="401">
        <v>446</v>
      </c>
      <c r="L71" s="401">
        <v>5686</v>
      </c>
    </row>
    <row r="72" spans="1:12">
      <c r="A72" s="28">
        <v>68</v>
      </c>
      <c r="B72" s="402" t="s">
        <v>611</v>
      </c>
      <c r="C72" s="403">
        <v>2</v>
      </c>
      <c r="D72" s="403">
        <v>1</v>
      </c>
      <c r="E72" s="403">
        <v>2</v>
      </c>
      <c r="F72" s="403">
        <v>6</v>
      </c>
      <c r="G72" s="403">
        <v>15</v>
      </c>
      <c r="H72" s="403">
        <v>25</v>
      </c>
      <c r="I72" s="403">
        <v>118</v>
      </c>
      <c r="J72" s="403">
        <v>77</v>
      </c>
      <c r="K72" s="403">
        <v>631</v>
      </c>
      <c r="L72" s="403">
        <v>1642</v>
      </c>
    </row>
    <row r="73" spans="1:12">
      <c r="A73" s="28">
        <v>69</v>
      </c>
      <c r="B73" s="402" t="s">
        <v>615</v>
      </c>
      <c r="C73" s="403">
        <v>0</v>
      </c>
      <c r="D73" s="403">
        <v>4</v>
      </c>
      <c r="E73" s="403">
        <v>2</v>
      </c>
      <c r="F73" s="403">
        <v>7</v>
      </c>
      <c r="G73" s="403">
        <v>8</v>
      </c>
      <c r="H73" s="403">
        <v>20</v>
      </c>
      <c r="I73" s="403">
        <v>94</v>
      </c>
      <c r="J73" s="403">
        <v>99</v>
      </c>
      <c r="K73" s="403">
        <v>726</v>
      </c>
      <c r="L73" s="403">
        <v>5227</v>
      </c>
    </row>
    <row r="74" spans="1:12">
      <c r="A74" s="28">
        <v>70</v>
      </c>
      <c r="B74" s="402" t="s">
        <v>617</v>
      </c>
      <c r="C74" s="403">
        <v>2</v>
      </c>
      <c r="D74" s="403">
        <v>0</v>
      </c>
      <c r="E74" s="403">
        <v>2</v>
      </c>
      <c r="F74" s="403">
        <v>5</v>
      </c>
      <c r="G74" s="403">
        <v>9</v>
      </c>
      <c r="H74" s="403">
        <v>18</v>
      </c>
      <c r="I74" s="403">
        <v>134</v>
      </c>
      <c r="J74" s="403">
        <v>75</v>
      </c>
      <c r="K74" s="403">
        <v>603</v>
      </c>
      <c r="L74" s="403">
        <v>6048</v>
      </c>
    </row>
    <row r="75" spans="1:12">
      <c r="A75" s="28">
        <v>71</v>
      </c>
      <c r="B75" s="400" t="s">
        <v>719</v>
      </c>
      <c r="C75" s="401">
        <v>0</v>
      </c>
      <c r="D75" s="401">
        <v>0</v>
      </c>
      <c r="E75" s="401">
        <v>1</v>
      </c>
      <c r="F75" s="401">
        <v>0</v>
      </c>
      <c r="G75" s="401">
        <v>2</v>
      </c>
      <c r="H75" s="401">
        <v>9</v>
      </c>
      <c r="I75" s="401">
        <v>86</v>
      </c>
      <c r="J75" s="401">
        <v>106</v>
      </c>
      <c r="K75" s="401">
        <v>2650</v>
      </c>
      <c r="L75" s="401">
        <v>13060</v>
      </c>
    </row>
    <row r="76" spans="1:12">
      <c r="A76" s="28">
        <v>72</v>
      </c>
      <c r="B76" s="407" t="s">
        <v>623</v>
      </c>
      <c r="C76" s="403">
        <v>0</v>
      </c>
      <c r="D76" s="403">
        <v>0</v>
      </c>
      <c r="E76" s="403">
        <v>2</v>
      </c>
      <c r="F76" s="403">
        <v>3</v>
      </c>
      <c r="G76" s="403">
        <v>16</v>
      </c>
      <c r="H76" s="403">
        <v>32</v>
      </c>
      <c r="I76" s="403">
        <v>153</v>
      </c>
      <c r="J76" s="403">
        <v>75</v>
      </c>
      <c r="K76" s="403">
        <v>1111</v>
      </c>
      <c r="L76" s="403">
        <v>14060</v>
      </c>
    </row>
    <row r="77" spans="1:12">
      <c r="A77" s="28">
        <v>73</v>
      </c>
      <c r="B77" s="400" t="s">
        <v>68</v>
      </c>
      <c r="C77" s="401">
        <v>0</v>
      </c>
      <c r="D77" s="401">
        <v>1</v>
      </c>
      <c r="E77" s="401">
        <v>1</v>
      </c>
      <c r="F77" s="401">
        <v>4</v>
      </c>
      <c r="G77" s="401">
        <v>8</v>
      </c>
      <c r="H77" s="401">
        <v>19</v>
      </c>
      <c r="I77" s="401">
        <v>121</v>
      </c>
      <c r="J77" s="401">
        <v>71</v>
      </c>
      <c r="K77" s="401">
        <v>1349</v>
      </c>
      <c r="L77" s="401">
        <v>5182</v>
      </c>
    </row>
    <row r="78" spans="1:12">
      <c r="A78" s="28">
        <v>74</v>
      </c>
      <c r="B78" s="400" t="s">
        <v>73</v>
      </c>
      <c r="C78" s="401">
        <v>1</v>
      </c>
      <c r="D78" s="401">
        <v>1</v>
      </c>
      <c r="E78" s="401">
        <v>2</v>
      </c>
      <c r="F78" s="401">
        <v>7</v>
      </c>
      <c r="G78" s="401">
        <v>17</v>
      </c>
      <c r="H78" s="401">
        <v>33</v>
      </c>
      <c r="I78" s="401">
        <v>45</v>
      </c>
      <c r="J78" s="401">
        <v>40</v>
      </c>
      <c r="K78" s="401">
        <v>335</v>
      </c>
      <c r="L78" s="401">
        <v>2386</v>
      </c>
    </row>
    <row r="79" spans="1:12">
      <c r="A79" s="28">
        <v>75</v>
      </c>
      <c r="B79" s="400" t="s">
        <v>60</v>
      </c>
      <c r="C79" s="401">
        <v>1</v>
      </c>
      <c r="D79" s="401">
        <v>0</v>
      </c>
      <c r="E79" s="401">
        <v>3</v>
      </c>
      <c r="F79" s="401">
        <v>4</v>
      </c>
      <c r="G79" s="401">
        <v>13</v>
      </c>
      <c r="H79" s="401">
        <v>18</v>
      </c>
      <c r="I79" s="401">
        <v>86</v>
      </c>
      <c r="J79" s="401">
        <v>44</v>
      </c>
      <c r="K79" s="401">
        <v>488</v>
      </c>
      <c r="L79" s="401">
        <v>7137</v>
      </c>
    </row>
    <row r="80" spans="1:12">
      <c r="A80" s="28">
        <v>76</v>
      </c>
      <c r="B80" s="402" t="s">
        <v>628</v>
      </c>
      <c r="C80" s="403">
        <v>0</v>
      </c>
      <c r="D80" s="403">
        <v>1</v>
      </c>
      <c r="E80" s="403">
        <v>0</v>
      </c>
      <c r="F80" s="403">
        <v>4</v>
      </c>
      <c r="G80" s="403">
        <v>10</v>
      </c>
      <c r="H80" s="403">
        <v>9</v>
      </c>
      <c r="I80" s="403">
        <v>126</v>
      </c>
      <c r="J80" s="403">
        <v>309</v>
      </c>
      <c r="K80" s="403">
        <v>683</v>
      </c>
      <c r="L80" s="403">
        <v>5321</v>
      </c>
    </row>
    <row r="81" spans="1:12">
      <c r="A81" s="28">
        <v>77</v>
      </c>
      <c r="B81" s="402" t="s">
        <v>630</v>
      </c>
      <c r="C81" s="403">
        <v>0</v>
      </c>
      <c r="D81" s="403">
        <v>4</v>
      </c>
      <c r="E81" s="403">
        <v>1</v>
      </c>
      <c r="F81" s="403">
        <v>4</v>
      </c>
      <c r="G81" s="403">
        <v>9</v>
      </c>
      <c r="H81" s="403">
        <v>19</v>
      </c>
      <c r="I81" s="403">
        <v>82</v>
      </c>
      <c r="J81" s="403">
        <v>56</v>
      </c>
      <c r="K81" s="403">
        <v>287</v>
      </c>
      <c r="L81" s="403">
        <v>3741</v>
      </c>
    </row>
    <row r="82" spans="1:12">
      <c r="A82" s="28">
        <v>78</v>
      </c>
      <c r="B82" s="400" t="s">
        <v>180</v>
      </c>
      <c r="C82" s="401">
        <v>0</v>
      </c>
      <c r="D82" s="401">
        <v>2</v>
      </c>
      <c r="E82" s="401">
        <v>0</v>
      </c>
      <c r="F82" s="401">
        <v>2</v>
      </c>
      <c r="G82" s="401">
        <v>14</v>
      </c>
      <c r="H82" s="401">
        <v>26</v>
      </c>
      <c r="I82" s="401">
        <v>120</v>
      </c>
      <c r="J82" s="401">
        <v>75</v>
      </c>
      <c r="K82" s="401">
        <v>755</v>
      </c>
      <c r="L82" s="401">
        <v>715</v>
      </c>
    </row>
    <row r="83" spans="1:12">
      <c r="A83" s="28">
        <v>79</v>
      </c>
      <c r="B83" s="410" t="s">
        <v>364</v>
      </c>
      <c r="C83" s="403">
        <v>1</v>
      </c>
      <c r="D83" s="403">
        <v>0</v>
      </c>
      <c r="E83" s="403">
        <v>3</v>
      </c>
      <c r="F83" s="403">
        <v>5</v>
      </c>
      <c r="G83" s="403">
        <v>10</v>
      </c>
      <c r="H83" s="403">
        <v>18</v>
      </c>
      <c r="I83" s="403">
        <v>66</v>
      </c>
      <c r="J83" s="403">
        <v>58</v>
      </c>
      <c r="K83" s="403">
        <v>1138</v>
      </c>
      <c r="L83" s="403">
        <v>38143</v>
      </c>
    </row>
    <row r="84" spans="1:12">
      <c r="A84" s="28">
        <v>80</v>
      </c>
      <c r="B84" s="402" t="s">
        <v>634</v>
      </c>
      <c r="C84" s="403">
        <v>0</v>
      </c>
      <c r="D84" s="403">
        <v>3</v>
      </c>
      <c r="E84" s="403">
        <v>3</v>
      </c>
      <c r="F84" s="403">
        <v>2</v>
      </c>
      <c r="G84" s="403">
        <v>9</v>
      </c>
      <c r="H84" s="403">
        <v>18</v>
      </c>
      <c r="I84" s="403">
        <v>72</v>
      </c>
      <c r="J84" s="403">
        <v>59</v>
      </c>
      <c r="K84" s="403">
        <v>493</v>
      </c>
      <c r="L84" s="403">
        <v>2216</v>
      </c>
    </row>
    <row r="85" spans="1:12">
      <c r="A85" s="28">
        <v>81</v>
      </c>
      <c r="B85" s="402" t="s">
        <v>637</v>
      </c>
      <c r="C85" s="403">
        <v>1</v>
      </c>
      <c r="D85" s="403">
        <v>2</v>
      </c>
      <c r="E85" s="403">
        <v>2</v>
      </c>
      <c r="F85" s="403">
        <v>2</v>
      </c>
      <c r="G85" s="403">
        <v>10</v>
      </c>
      <c r="H85" s="403">
        <v>8</v>
      </c>
      <c r="I85" s="403">
        <v>62</v>
      </c>
      <c r="J85" s="403">
        <v>27</v>
      </c>
      <c r="K85" s="403">
        <v>227</v>
      </c>
      <c r="L85" s="403">
        <v>514</v>
      </c>
    </row>
    <row r="86" spans="1:12">
      <c r="A86" s="28">
        <v>82</v>
      </c>
      <c r="B86" s="400" t="s">
        <v>640</v>
      </c>
      <c r="C86" s="401">
        <v>0</v>
      </c>
      <c r="D86" s="401">
        <v>2</v>
      </c>
      <c r="E86" s="401">
        <v>1</v>
      </c>
      <c r="F86" s="401">
        <v>2</v>
      </c>
      <c r="G86" s="401">
        <v>4</v>
      </c>
      <c r="H86" s="401">
        <v>22</v>
      </c>
      <c r="I86" s="401">
        <v>72</v>
      </c>
      <c r="J86" s="401">
        <v>28</v>
      </c>
      <c r="K86" s="401">
        <v>154</v>
      </c>
      <c r="L86" s="401">
        <v>2295</v>
      </c>
    </row>
    <row r="87" spans="1:12">
      <c r="A87" s="28">
        <v>83</v>
      </c>
      <c r="B87" s="402" t="s">
        <v>643</v>
      </c>
      <c r="C87" s="403">
        <v>0</v>
      </c>
      <c r="D87" s="403">
        <v>1</v>
      </c>
      <c r="E87" s="403">
        <v>4</v>
      </c>
      <c r="F87" s="403">
        <v>4</v>
      </c>
      <c r="G87" s="403">
        <v>7</v>
      </c>
      <c r="H87" s="403">
        <v>12</v>
      </c>
      <c r="I87" s="403">
        <v>90</v>
      </c>
      <c r="J87" s="403">
        <v>69</v>
      </c>
      <c r="K87" s="403">
        <v>247</v>
      </c>
      <c r="L87" s="403">
        <v>1456</v>
      </c>
    </row>
    <row r="88" spans="1:12">
      <c r="A88" s="28">
        <v>84</v>
      </c>
      <c r="B88" s="402" t="s">
        <v>645</v>
      </c>
      <c r="C88" s="403">
        <v>1</v>
      </c>
      <c r="D88" s="403">
        <v>3</v>
      </c>
      <c r="E88" s="403">
        <v>0</v>
      </c>
      <c r="F88" s="403">
        <v>1</v>
      </c>
      <c r="G88" s="403">
        <v>3</v>
      </c>
      <c r="H88" s="403">
        <v>9</v>
      </c>
      <c r="I88" s="403">
        <v>33</v>
      </c>
      <c r="J88" s="403">
        <v>32</v>
      </c>
      <c r="K88" s="403">
        <v>578</v>
      </c>
      <c r="L88" s="403">
        <v>2483</v>
      </c>
    </row>
    <row r="89" spans="1:12">
      <c r="A89" s="28">
        <v>85</v>
      </c>
      <c r="B89" s="402" t="s">
        <v>649</v>
      </c>
      <c r="C89" s="403"/>
      <c r="D89" s="403"/>
      <c r="E89" s="403"/>
      <c r="F89" s="403"/>
      <c r="G89" s="403">
        <v>3</v>
      </c>
      <c r="H89" s="403">
        <v>9</v>
      </c>
      <c r="I89" s="403">
        <v>101</v>
      </c>
      <c r="J89" s="403">
        <v>72</v>
      </c>
      <c r="K89" s="403">
        <v>649</v>
      </c>
      <c r="L89" s="403">
        <v>1968</v>
      </c>
    </row>
    <row r="90" spans="1:12">
      <c r="A90" s="28">
        <v>86</v>
      </c>
      <c r="B90" s="402" t="s">
        <v>653</v>
      </c>
      <c r="C90" s="403">
        <v>0</v>
      </c>
      <c r="D90" s="403">
        <v>0</v>
      </c>
      <c r="E90" s="403">
        <v>4</v>
      </c>
      <c r="F90" s="403">
        <v>0</v>
      </c>
      <c r="G90" s="403">
        <v>5</v>
      </c>
      <c r="H90" s="403">
        <v>5</v>
      </c>
      <c r="I90" s="403">
        <v>24</v>
      </c>
      <c r="J90" s="403">
        <v>12</v>
      </c>
      <c r="K90" s="403">
        <v>290</v>
      </c>
      <c r="L90" s="403">
        <v>170</v>
      </c>
    </row>
    <row r="91" spans="1:12">
      <c r="A91" s="28">
        <v>87</v>
      </c>
      <c r="B91" s="400" t="s">
        <v>655</v>
      </c>
      <c r="C91" s="401">
        <v>0</v>
      </c>
      <c r="D91" s="401">
        <v>0</v>
      </c>
      <c r="E91" s="401">
        <v>0</v>
      </c>
      <c r="F91" s="401">
        <v>3</v>
      </c>
      <c r="G91" s="401">
        <v>4</v>
      </c>
      <c r="H91" s="401">
        <v>7</v>
      </c>
      <c r="I91" s="401">
        <v>49</v>
      </c>
      <c r="J91" s="401">
        <v>47</v>
      </c>
      <c r="K91" s="401">
        <v>725</v>
      </c>
      <c r="L91" s="401">
        <v>7162</v>
      </c>
    </row>
    <row r="92" spans="1:12">
      <c r="A92" s="28">
        <v>88</v>
      </c>
      <c r="B92" s="402" t="s">
        <v>657</v>
      </c>
      <c r="C92" s="403">
        <v>0</v>
      </c>
      <c r="D92" s="403">
        <v>0</v>
      </c>
      <c r="E92" s="403">
        <v>0</v>
      </c>
      <c r="F92" s="403">
        <v>1</v>
      </c>
      <c r="G92" s="403">
        <v>4</v>
      </c>
      <c r="H92" s="403">
        <v>10</v>
      </c>
      <c r="I92" s="403">
        <v>67</v>
      </c>
      <c r="J92" s="403">
        <v>54</v>
      </c>
      <c r="K92" s="403">
        <v>360</v>
      </c>
      <c r="L92" s="403">
        <v>10578</v>
      </c>
    </row>
    <row r="93" spans="1:12">
      <c r="A93" s="28">
        <v>89</v>
      </c>
      <c r="B93" s="402" t="s">
        <v>341</v>
      </c>
      <c r="C93" s="403">
        <v>0</v>
      </c>
      <c r="D93" s="403">
        <v>0</v>
      </c>
      <c r="E93" s="403">
        <v>1</v>
      </c>
      <c r="F93" s="403">
        <v>1</v>
      </c>
      <c r="G93" s="403">
        <v>1</v>
      </c>
      <c r="H93" s="403">
        <v>7</v>
      </c>
      <c r="I93" s="403">
        <v>40</v>
      </c>
      <c r="J93" s="403">
        <v>34</v>
      </c>
      <c r="K93" s="403">
        <v>287</v>
      </c>
      <c r="L93" s="403">
        <v>829</v>
      </c>
    </row>
    <row r="94" spans="1:12">
      <c r="A94" s="28">
        <v>90</v>
      </c>
      <c r="B94" s="400" t="s">
        <v>81</v>
      </c>
      <c r="C94" s="401">
        <v>0</v>
      </c>
      <c r="D94" s="401">
        <v>0</v>
      </c>
      <c r="E94" s="401">
        <v>2</v>
      </c>
      <c r="F94" s="401">
        <v>1</v>
      </c>
      <c r="G94" s="401">
        <v>3</v>
      </c>
      <c r="H94" s="401">
        <v>6</v>
      </c>
      <c r="I94" s="401">
        <v>26</v>
      </c>
      <c r="J94" s="401">
        <v>33</v>
      </c>
      <c r="K94" s="401">
        <v>478</v>
      </c>
      <c r="L94" s="401">
        <v>8878</v>
      </c>
    </row>
    <row r="95" spans="1:12">
      <c r="A95" s="28">
        <v>91</v>
      </c>
      <c r="B95" s="400" t="s">
        <v>662</v>
      </c>
      <c r="C95" s="401">
        <v>0</v>
      </c>
      <c r="D95" s="401">
        <v>0</v>
      </c>
      <c r="E95" s="401">
        <v>0</v>
      </c>
      <c r="F95" s="401">
        <v>1</v>
      </c>
      <c r="G95" s="401">
        <v>3</v>
      </c>
      <c r="H95" s="401">
        <v>2</v>
      </c>
      <c r="I95" s="401">
        <v>56</v>
      </c>
      <c r="J95" s="401">
        <v>67</v>
      </c>
      <c r="K95" s="401">
        <v>391</v>
      </c>
      <c r="L95" s="401">
        <v>810</v>
      </c>
    </row>
    <row r="96" spans="1:12">
      <c r="A96" s="28">
        <v>92</v>
      </c>
      <c r="B96" s="402" t="s">
        <v>331</v>
      </c>
      <c r="C96" s="403">
        <v>0</v>
      </c>
      <c r="D96" s="403">
        <v>0</v>
      </c>
      <c r="E96" s="403">
        <v>2</v>
      </c>
      <c r="F96" s="403">
        <v>0</v>
      </c>
      <c r="G96" s="403">
        <v>4</v>
      </c>
      <c r="H96" s="403">
        <v>7</v>
      </c>
      <c r="I96" s="403">
        <v>37</v>
      </c>
      <c r="J96" s="403">
        <v>40</v>
      </c>
      <c r="K96" s="403">
        <v>271</v>
      </c>
      <c r="L96" s="403">
        <v>1589</v>
      </c>
    </row>
    <row r="97" spans="1:12">
      <c r="A97" s="28">
        <v>93</v>
      </c>
      <c r="B97" s="402" t="s">
        <v>664</v>
      </c>
      <c r="C97" s="403">
        <v>0</v>
      </c>
      <c r="D97" s="403">
        <v>0</v>
      </c>
      <c r="E97" s="403">
        <v>0</v>
      </c>
      <c r="F97" s="403">
        <v>0</v>
      </c>
      <c r="G97" s="403">
        <v>1</v>
      </c>
      <c r="H97" s="403">
        <v>4</v>
      </c>
      <c r="I97" s="403">
        <v>20</v>
      </c>
      <c r="J97" s="403">
        <v>42</v>
      </c>
      <c r="K97" s="403">
        <v>332</v>
      </c>
      <c r="L97" s="403">
        <v>12360</v>
      </c>
    </row>
    <row r="98" spans="1:12">
      <c r="A98" s="28">
        <v>94</v>
      </c>
      <c r="B98" s="402" t="s">
        <v>667</v>
      </c>
      <c r="C98" s="403">
        <v>0</v>
      </c>
      <c r="D98" s="403">
        <v>0</v>
      </c>
      <c r="E98" s="403">
        <v>0</v>
      </c>
      <c r="F98" s="403">
        <v>2</v>
      </c>
      <c r="G98" s="403">
        <v>0</v>
      </c>
      <c r="H98" s="403">
        <v>7</v>
      </c>
      <c r="I98" s="403">
        <v>30</v>
      </c>
      <c r="J98" s="403">
        <v>22</v>
      </c>
      <c r="K98" s="403">
        <v>837</v>
      </c>
      <c r="L98" s="403">
        <v>4157</v>
      </c>
    </row>
    <row r="99" spans="1:12">
      <c r="A99" s="28">
        <v>95</v>
      </c>
      <c r="B99" s="402" t="s">
        <v>670</v>
      </c>
      <c r="C99" s="403">
        <v>0</v>
      </c>
      <c r="D99" s="403">
        <v>0</v>
      </c>
      <c r="E99" s="403">
        <v>0</v>
      </c>
      <c r="F99" s="403">
        <v>0</v>
      </c>
      <c r="G99" s="403">
        <v>2</v>
      </c>
      <c r="H99" s="403">
        <v>0</v>
      </c>
      <c r="I99" s="403">
        <v>14</v>
      </c>
      <c r="J99" s="403">
        <v>10</v>
      </c>
      <c r="K99" s="403">
        <v>29</v>
      </c>
      <c r="L99" s="403">
        <v>1574</v>
      </c>
    </row>
    <row r="100" spans="1:12">
      <c r="A100" s="28">
        <v>96</v>
      </c>
      <c r="B100" s="400" t="s">
        <v>78</v>
      </c>
      <c r="C100" s="401">
        <v>0</v>
      </c>
      <c r="D100" s="401">
        <v>0</v>
      </c>
      <c r="E100" s="401">
        <v>0</v>
      </c>
      <c r="F100" s="401">
        <v>1</v>
      </c>
      <c r="G100" s="401">
        <v>0</v>
      </c>
      <c r="H100" s="401">
        <v>2</v>
      </c>
      <c r="I100" s="401">
        <v>18</v>
      </c>
      <c r="J100" s="401">
        <v>14</v>
      </c>
      <c r="K100" s="401">
        <v>617</v>
      </c>
      <c r="L100" s="401">
        <v>7896</v>
      </c>
    </row>
    <row r="101" spans="1:12">
      <c r="A101" s="28">
        <v>97</v>
      </c>
      <c r="B101" s="402" t="s">
        <v>210</v>
      </c>
      <c r="C101" s="403">
        <v>0</v>
      </c>
      <c r="D101" s="403">
        <v>0</v>
      </c>
      <c r="E101" s="403">
        <v>1</v>
      </c>
      <c r="F101" s="403">
        <v>0</v>
      </c>
      <c r="G101" s="403">
        <v>1</v>
      </c>
      <c r="H101" s="403">
        <v>4</v>
      </c>
      <c r="I101" s="403">
        <v>13</v>
      </c>
      <c r="J101" s="403">
        <v>15</v>
      </c>
      <c r="K101" s="403">
        <v>111</v>
      </c>
      <c r="L101" s="403">
        <v>80</v>
      </c>
    </row>
    <row r="102" spans="1:12">
      <c r="A102" s="28">
        <v>98</v>
      </c>
      <c r="B102" s="402" t="s">
        <v>675</v>
      </c>
      <c r="C102" s="403">
        <v>0</v>
      </c>
      <c r="D102" s="403">
        <v>0</v>
      </c>
      <c r="E102" s="403">
        <v>0</v>
      </c>
      <c r="F102" s="403">
        <v>0</v>
      </c>
      <c r="G102" s="403">
        <v>2</v>
      </c>
      <c r="H102" s="403">
        <v>2</v>
      </c>
      <c r="I102" s="403">
        <v>46</v>
      </c>
      <c r="J102" s="403">
        <v>7</v>
      </c>
      <c r="K102" s="403">
        <v>332</v>
      </c>
      <c r="L102" s="403">
        <v>2458</v>
      </c>
    </row>
    <row r="103" spans="1:12">
      <c r="A103" s="28">
        <v>99</v>
      </c>
      <c r="B103" s="402" t="s">
        <v>677</v>
      </c>
      <c r="C103" s="403">
        <v>0</v>
      </c>
      <c r="D103" s="403">
        <v>0</v>
      </c>
      <c r="E103" s="403">
        <v>0</v>
      </c>
      <c r="F103" s="403">
        <v>0</v>
      </c>
      <c r="G103" s="403">
        <v>0</v>
      </c>
      <c r="H103" s="403">
        <v>6</v>
      </c>
      <c r="I103" s="403">
        <v>20</v>
      </c>
      <c r="J103" s="403">
        <v>27</v>
      </c>
      <c r="K103" s="403">
        <v>210</v>
      </c>
      <c r="L103" s="403">
        <v>1268</v>
      </c>
    </row>
    <row r="104" spans="1:12">
      <c r="A104" s="28">
        <v>100</v>
      </c>
      <c r="B104" s="402" t="s">
        <v>75</v>
      </c>
      <c r="C104" s="403">
        <v>0</v>
      </c>
      <c r="D104" s="403">
        <v>0</v>
      </c>
      <c r="E104" s="403">
        <v>0</v>
      </c>
      <c r="F104" s="403">
        <v>0</v>
      </c>
      <c r="G104" s="403">
        <v>3</v>
      </c>
      <c r="H104" s="403">
        <v>5</v>
      </c>
      <c r="I104" s="403">
        <v>20</v>
      </c>
      <c r="J104" s="403">
        <v>8</v>
      </c>
      <c r="K104" s="403">
        <v>30</v>
      </c>
      <c r="L104" s="403">
        <v>283</v>
      </c>
    </row>
    <row r="105" spans="1:12">
      <c r="A105" s="28">
        <v>101</v>
      </c>
      <c r="B105" s="402" t="s">
        <v>680</v>
      </c>
      <c r="C105" s="403">
        <v>0</v>
      </c>
      <c r="D105" s="403">
        <v>0</v>
      </c>
      <c r="E105" s="403">
        <v>1</v>
      </c>
      <c r="F105" s="403">
        <v>0</v>
      </c>
      <c r="G105" s="403">
        <v>1</v>
      </c>
      <c r="H105" s="403">
        <v>4</v>
      </c>
      <c r="I105" s="403">
        <v>19</v>
      </c>
      <c r="J105" s="403">
        <v>23</v>
      </c>
      <c r="K105" s="403">
        <v>6</v>
      </c>
      <c r="L105" s="403">
        <v>7507</v>
      </c>
    </row>
    <row r="106" spans="1:12">
      <c r="A106" s="28">
        <v>102</v>
      </c>
      <c r="B106" s="402" t="s">
        <v>681</v>
      </c>
      <c r="C106" s="403">
        <v>0</v>
      </c>
      <c r="D106" s="403">
        <v>0</v>
      </c>
      <c r="E106" s="403">
        <v>0</v>
      </c>
      <c r="F106" s="403">
        <v>0</v>
      </c>
      <c r="G106" s="403">
        <v>1</v>
      </c>
      <c r="H106" s="403">
        <v>3</v>
      </c>
      <c r="I106" s="403">
        <v>32</v>
      </c>
      <c r="J106" s="403">
        <v>17</v>
      </c>
      <c r="K106" s="403">
        <v>72</v>
      </c>
      <c r="L106" s="403">
        <v>162</v>
      </c>
    </row>
    <row r="107" spans="1:12">
      <c r="A107" s="28">
        <v>103</v>
      </c>
      <c r="B107" s="400" t="s">
        <v>87</v>
      </c>
      <c r="C107" s="401">
        <v>0</v>
      </c>
      <c r="D107" s="401">
        <v>0</v>
      </c>
      <c r="E107" s="401">
        <v>0</v>
      </c>
      <c r="F107" s="401">
        <v>0</v>
      </c>
      <c r="G107" s="401">
        <v>0</v>
      </c>
      <c r="H107" s="401">
        <v>2</v>
      </c>
      <c r="I107" s="401">
        <v>6</v>
      </c>
      <c r="J107" s="401">
        <v>2</v>
      </c>
      <c r="K107" s="401">
        <v>10</v>
      </c>
      <c r="L107" s="401">
        <v>117</v>
      </c>
    </row>
    <row r="108" spans="1:12">
      <c r="A108" s="28">
        <v>104</v>
      </c>
      <c r="B108" s="400" t="s">
        <v>90</v>
      </c>
      <c r="C108" s="401">
        <v>0</v>
      </c>
      <c r="D108" s="401">
        <v>0</v>
      </c>
      <c r="E108" s="401">
        <v>0</v>
      </c>
      <c r="F108" s="401">
        <v>0</v>
      </c>
      <c r="G108" s="401">
        <v>0</v>
      </c>
      <c r="H108" s="401">
        <v>0</v>
      </c>
      <c r="I108" s="401">
        <v>12</v>
      </c>
      <c r="J108" s="401">
        <v>16</v>
      </c>
      <c r="K108" s="401">
        <v>154</v>
      </c>
      <c r="L108" s="401">
        <v>1379</v>
      </c>
    </row>
    <row r="109" spans="1:12">
      <c r="A109" s="28">
        <v>105</v>
      </c>
      <c r="B109" s="402" t="s">
        <v>351</v>
      </c>
      <c r="C109" s="403">
        <v>0</v>
      </c>
      <c r="D109" s="403">
        <v>0</v>
      </c>
      <c r="E109" s="403">
        <v>0</v>
      </c>
      <c r="F109" s="403">
        <v>0</v>
      </c>
      <c r="G109" s="403">
        <v>0</v>
      </c>
      <c r="H109" s="403">
        <v>1</v>
      </c>
      <c r="I109" s="403">
        <v>5</v>
      </c>
      <c r="J109" s="403">
        <v>4</v>
      </c>
      <c r="K109" s="403">
        <v>143</v>
      </c>
      <c r="L109" s="403">
        <v>353</v>
      </c>
    </row>
    <row r="110" spans="1:12">
      <c r="A110" s="28">
        <v>106</v>
      </c>
      <c r="B110" s="402" t="s">
        <v>688</v>
      </c>
      <c r="C110" s="403">
        <v>0</v>
      </c>
      <c r="D110" s="403">
        <v>0</v>
      </c>
      <c r="E110" s="403">
        <v>0</v>
      </c>
      <c r="F110" s="403">
        <v>0</v>
      </c>
      <c r="G110" s="403">
        <v>0</v>
      </c>
      <c r="H110" s="403">
        <v>0</v>
      </c>
      <c r="I110" s="403">
        <v>0</v>
      </c>
      <c r="J110" s="403">
        <v>5</v>
      </c>
      <c r="K110" s="403">
        <v>122</v>
      </c>
      <c r="L110" s="403">
        <v>344</v>
      </c>
    </row>
    <row r="111" spans="1:12">
      <c r="A111" s="28">
        <v>107</v>
      </c>
      <c r="B111" s="400" t="s">
        <v>95</v>
      </c>
      <c r="C111" s="401">
        <v>0</v>
      </c>
      <c r="D111" s="401">
        <v>0</v>
      </c>
      <c r="E111" s="401">
        <v>0</v>
      </c>
      <c r="F111" s="401">
        <v>0</v>
      </c>
      <c r="G111" s="401">
        <v>0</v>
      </c>
      <c r="H111" s="401">
        <v>0</v>
      </c>
      <c r="I111" s="401">
        <v>4</v>
      </c>
      <c r="J111" s="401">
        <v>10</v>
      </c>
      <c r="K111" s="401">
        <v>290</v>
      </c>
      <c r="L111" s="401">
        <v>87</v>
      </c>
    </row>
    <row r="112" spans="1:12">
      <c r="A112" s="28">
        <v>108</v>
      </c>
      <c r="B112" s="402" t="s">
        <v>689</v>
      </c>
      <c r="C112" s="403">
        <v>0</v>
      </c>
      <c r="D112" s="403">
        <v>0</v>
      </c>
      <c r="E112" s="403">
        <v>0</v>
      </c>
      <c r="F112" s="403">
        <v>0</v>
      </c>
      <c r="G112" s="403">
        <v>0</v>
      </c>
      <c r="H112" s="403">
        <v>1</v>
      </c>
      <c r="I112" s="403">
        <v>2</v>
      </c>
      <c r="J112" s="403">
        <v>6</v>
      </c>
      <c r="K112" s="403">
        <v>55</v>
      </c>
      <c r="L112" s="403">
        <v>95</v>
      </c>
    </row>
    <row r="113" spans="1:14">
      <c r="A113" s="28">
        <v>109</v>
      </c>
      <c r="B113" s="402" t="s">
        <v>693</v>
      </c>
      <c r="C113" s="403">
        <v>0</v>
      </c>
      <c r="D113" s="403">
        <v>0</v>
      </c>
      <c r="E113" s="403">
        <v>0</v>
      </c>
      <c r="F113" s="403">
        <v>0</v>
      </c>
      <c r="G113" s="403">
        <v>0</v>
      </c>
      <c r="H113" s="403">
        <v>0</v>
      </c>
      <c r="I113" s="403">
        <v>1</v>
      </c>
      <c r="J113" s="403">
        <v>5</v>
      </c>
      <c r="K113" s="403">
        <v>25</v>
      </c>
      <c r="L113" s="403">
        <v>42</v>
      </c>
    </row>
    <row r="114" spans="1:14">
      <c r="A114" s="28">
        <v>110</v>
      </c>
      <c r="B114" s="400" t="s">
        <v>144</v>
      </c>
      <c r="C114" s="401">
        <v>0</v>
      </c>
      <c r="D114" s="401">
        <v>0</v>
      </c>
      <c r="E114" s="401">
        <v>0</v>
      </c>
      <c r="F114" s="401">
        <v>0</v>
      </c>
      <c r="G114" s="401">
        <v>0</v>
      </c>
      <c r="H114" s="401">
        <v>0</v>
      </c>
      <c r="I114" s="401">
        <v>0</v>
      </c>
      <c r="J114" s="401">
        <v>4</v>
      </c>
      <c r="K114" s="401">
        <v>12</v>
      </c>
      <c r="L114" s="401">
        <v>154</v>
      </c>
    </row>
    <row r="115" spans="1:14">
      <c r="A115" s="29">
        <v>111</v>
      </c>
      <c r="B115" s="402" t="s">
        <v>698</v>
      </c>
      <c r="C115" s="403">
        <v>0</v>
      </c>
      <c r="D115" s="403">
        <v>0</v>
      </c>
      <c r="E115" s="403">
        <v>0</v>
      </c>
      <c r="F115" s="403">
        <v>0</v>
      </c>
      <c r="G115" s="403">
        <v>0</v>
      </c>
      <c r="H115" s="403">
        <v>0</v>
      </c>
      <c r="I115" s="403">
        <v>0</v>
      </c>
      <c r="J115" s="403">
        <v>0</v>
      </c>
      <c r="K115" s="403">
        <v>39</v>
      </c>
      <c r="L115" s="403">
        <v>621</v>
      </c>
    </row>
    <row r="116" spans="1:14" ht="17.25" thickBot="1">
      <c r="A116" s="411">
        <v>112</v>
      </c>
      <c r="B116" s="402" t="s">
        <v>702</v>
      </c>
      <c r="C116" s="403">
        <v>0</v>
      </c>
      <c r="D116" s="403">
        <v>0</v>
      </c>
      <c r="E116" s="403">
        <v>0</v>
      </c>
      <c r="F116" s="403">
        <v>0</v>
      </c>
      <c r="G116" s="403">
        <v>0</v>
      </c>
      <c r="H116" s="403">
        <v>0</v>
      </c>
      <c r="I116" s="403">
        <v>0</v>
      </c>
      <c r="J116" s="403">
        <v>0</v>
      </c>
      <c r="K116" s="403">
        <v>0</v>
      </c>
      <c r="L116" s="403">
        <v>1</v>
      </c>
      <c r="M116" s="412"/>
      <c r="N116" s="413"/>
    </row>
    <row r="117" spans="1:14" ht="17.25" thickBot="1">
      <c r="A117" s="414" t="s">
        <v>408</v>
      </c>
      <c r="B117" s="415"/>
      <c r="C117" s="416">
        <f t="shared" ref="C117:L117" si="0">SUM(C5:C116)</f>
        <v>1894</v>
      </c>
      <c r="D117" s="416">
        <f t="shared" si="0"/>
        <v>3197</v>
      </c>
      <c r="E117" s="416">
        <f t="shared" si="0"/>
        <v>5278</v>
      </c>
      <c r="F117" s="416">
        <f t="shared" si="0"/>
        <v>5086</v>
      </c>
      <c r="G117" s="416">
        <f t="shared" si="0"/>
        <v>11455</v>
      </c>
      <c r="H117" s="416">
        <f t="shared" si="0"/>
        <v>18951</v>
      </c>
      <c r="I117" s="416">
        <f t="shared" si="0"/>
        <v>100662</v>
      </c>
      <c r="J117" s="416">
        <f t="shared" si="0"/>
        <v>79166</v>
      </c>
      <c r="K117" s="416">
        <f t="shared" si="0"/>
        <v>1024826</v>
      </c>
      <c r="L117" s="416">
        <f t="shared" si="0"/>
        <v>5955217</v>
      </c>
      <c r="M117" s="10"/>
    </row>
    <row r="118" spans="1:14"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412"/>
      <c r="N118" s="413"/>
    </row>
    <row r="119" spans="1:14">
      <c r="C119" s="22"/>
      <c r="D119" s="22"/>
      <c r="E119" s="22"/>
      <c r="F119" s="22"/>
      <c r="G119" s="22"/>
      <c r="H119" s="22"/>
      <c r="I119" s="22"/>
      <c r="J119" s="22"/>
      <c r="K119" s="22"/>
      <c r="L119" s="10"/>
    </row>
    <row r="121" spans="1:14">
      <c r="C121" s="22"/>
      <c r="K121" s="412"/>
      <c r="L121" s="413"/>
    </row>
  </sheetData>
  <mergeCells count="2">
    <mergeCell ref="A1:B1"/>
    <mergeCell ref="A2:L2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85A95-10C6-428D-AF73-51B3CBA75CBE}">
  <dimension ref="A1:G117"/>
  <sheetViews>
    <sheetView zoomScale="115" zoomScaleNormal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3" sqref="A3"/>
    </sheetView>
  </sheetViews>
  <sheetFormatPr defaultRowHeight="16.5"/>
  <cols>
    <col min="1" max="1" width="5.375" customWidth="1"/>
    <col min="2" max="2" width="26.875" customWidth="1"/>
    <col min="3" max="3" width="32.625" customWidth="1"/>
    <col min="4" max="6" width="29.125" customWidth="1"/>
    <col min="7" max="7" width="30" customWidth="1"/>
  </cols>
  <sheetData>
    <row r="1" spans="1:7">
      <c r="A1" s="35" t="s">
        <v>773</v>
      </c>
      <c r="B1" s="37"/>
      <c r="C1" s="3"/>
      <c r="D1" s="3"/>
      <c r="E1" s="3"/>
      <c r="F1" s="3"/>
      <c r="G1" s="3"/>
    </row>
    <row r="2" spans="1:7" ht="18.75">
      <c r="A2" s="516" t="s">
        <v>1193</v>
      </c>
      <c r="B2" s="516"/>
      <c r="C2" s="516"/>
      <c r="D2" s="516"/>
      <c r="E2" s="516"/>
      <c r="F2" s="516"/>
      <c r="G2" s="516"/>
    </row>
    <row r="3" spans="1:7" s="37" customFormat="1" ht="12.75" thickBot="1"/>
    <row r="4" spans="1:7" ht="17.25" thickBot="1">
      <c r="A4" s="523" t="s">
        <v>216</v>
      </c>
      <c r="B4" s="524"/>
      <c r="C4" s="23" t="s">
        <v>409</v>
      </c>
      <c r="D4" s="23" t="s">
        <v>410</v>
      </c>
      <c r="E4" s="23" t="s">
        <v>112</v>
      </c>
      <c r="F4" s="23" t="s">
        <v>113</v>
      </c>
      <c r="G4" s="24" t="s">
        <v>114</v>
      </c>
    </row>
    <row r="5" spans="1:7" ht="17.25" thickTop="1">
      <c r="A5" s="417">
        <v>1</v>
      </c>
      <c r="B5" s="418" t="s">
        <v>774</v>
      </c>
      <c r="C5" s="419" t="s">
        <v>411</v>
      </c>
      <c r="D5" s="420" t="s">
        <v>412</v>
      </c>
      <c r="E5" s="420" t="s">
        <v>413</v>
      </c>
      <c r="F5" s="420" t="s">
        <v>414</v>
      </c>
      <c r="G5" s="421" t="s">
        <v>415</v>
      </c>
    </row>
    <row r="6" spans="1:7">
      <c r="A6" s="422">
        <v>2</v>
      </c>
      <c r="B6" s="423" t="s">
        <v>372</v>
      </c>
      <c r="C6" s="424" t="s">
        <v>416</v>
      </c>
      <c r="D6" s="207" t="s">
        <v>417</v>
      </c>
      <c r="E6" s="207" t="s">
        <v>419</v>
      </c>
      <c r="F6" s="207" t="s">
        <v>418</v>
      </c>
      <c r="G6" s="212" t="s">
        <v>420</v>
      </c>
    </row>
    <row r="7" spans="1:7">
      <c r="A7" s="422">
        <v>3</v>
      </c>
      <c r="B7" s="425" t="s">
        <v>727</v>
      </c>
      <c r="C7" s="426" t="s">
        <v>421</v>
      </c>
      <c r="D7" s="213" t="s">
        <v>422</v>
      </c>
      <c r="E7" s="213" t="s">
        <v>423</v>
      </c>
      <c r="F7" s="213" t="s">
        <v>775</v>
      </c>
      <c r="G7" s="427" t="s">
        <v>424</v>
      </c>
    </row>
    <row r="8" spans="1:7">
      <c r="A8" s="422">
        <v>4</v>
      </c>
      <c r="B8" s="428" t="s">
        <v>2</v>
      </c>
      <c r="C8" s="429" t="s">
        <v>776</v>
      </c>
      <c r="D8" s="218" t="s">
        <v>777</v>
      </c>
      <c r="E8" s="218" t="s">
        <v>778</v>
      </c>
      <c r="F8" s="218" t="s">
        <v>779</v>
      </c>
      <c r="G8" s="243" t="s">
        <v>425</v>
      </c>
    </row>
    <row r="9" spans="1:7">
      <c r="A9" s="422">
        <v>5</v>
      </c>
      <c r="B9" s="428" t="s">
        <v>4</v>
      </c>
      <c r="C9" s="429" t="s">
        <v>780</v>
      </c>
      <c r="D9" s="218" t="s">
        <v>781</v>
      </c>
      <c r="E9" s="218" t="s">
        <v>782</v>
      </c>
      <c r="F9" s="218" t="s">
        <v>783</v>
      </c>
      <c r="G9" s="243" t="s">
        <v>426</v>
      </c>
    </row>
    <row r="10" spans="1:7">
      <c r="A10" s="422">
        <v>6</v>
      </c>
      <c r="B10" s="428" t="s">
        <v>7</v>
      </c>
      <c r="C10" s="429" t="s">
        <v>427</v>
      </c>
      <c r="D10" s="218" t="s">
        <v>428</v>
      </c>
      <c r="E10" s="218" t="s">
        <v>429</v>
      </c>
      <c r="F10" s="218" t="s">
        <v>430</v>
      </c>
      <c r="G10" s="243" t="s">
        <v>431</v>
      </c>
    </row>
    <row r="11" spans="1:7">
      <c r="A11" s="422">
        <v>7</v>
      </c>
      <c r="B11" s="428" t="s">
        <v>9</v>
      </c>
      <c r="C11" s="429" t="s">
        <v>784</v>
      </c>
      <c r="D11" s="218" t="s">
        <v>785</v>
      </c>
      <c r="E11" s="218" t="s">
        <v>786</v>
      </c>
      <c r="F11" s="218" t="s">
        <v>787</v>
      </c>
      <c r="G11" s="243" t="s">
        <v>788</v>
      </c>
    </row>
    <row r="12" spans="1:7">
      <c r="A12" s="422">
        <v>8</v>
      </c>
      <c r="B12" s="428" t="s">
        <v>373</v>
      </c>
      <c r="C12" s="429" t="s">
        <v>434</v>
      </c>
      <c r="D12" s="218" t="s">
        <v>433</v>
      </c>
      <c r="E12" s="218" t="s">
        <v>435</v>
      </c>
      <c r="F12" s="218" t="s">
        <v>436</v>
      </c>
      <c r="G12" s="243" t="s">
        <v>789</v>
      </c>
    </row>
    <row r="13" spans="1:7" ht="22.5">
      <c r="A13" s="422">
        <v>9</v>
      </c>
      <c r="B13" s="428" t="s">
        <v>14</v>
      </c>
      <c r="C13" s="429" t="s">
        <v>437</v>
      </c>
      <c r="D13" s="218" t="s">
        <v>790</v>
      </c>
      <c r="E13" s="218" t="s">
        <v>791</v>
      </c>
      <c r="F13" s="218" t="s">
        <v>792</v>
      </c>
      <c r="G13" s="243" t="s">
        <v>438</v>
      </c>
    </row>
    <row r="14" spans="1:7">
      <c r="A14" s="422">
        <v>10</v>
      </c>
      <c r="B14" s="428" t="s">
        <v>140</v>
      </c>
      <c r="C14" s="429" t="s">
        <v>793</v>
      </c>
      <c r="D14" s="218" t="s">
        <v>794</v>
      </c>
      <c r="E14" s="218" t="s">
        <v>795</v>
      </c>
      <c r="F14" s="218" t="s">
        <v>796</v>
      </c>
      <c r="G14" s="243" t="s">
        <v>797</v>
      </c>
    </row>
    <row r="15" spans="1:7">
      <c r="A15" s="422">
        <v>11</v>
      </c>
      <c r="B15" s="423" t="s">
        <v>542</v>
      </c>
      <c r="C15" s="424" t="s">
        <v>439</v>
      </c>
      <c r="D15" s="207" t="s">
        <v>798</v>
      </c>
      <c r="E15" s="207" t="s">
        <v>799</v>
      </c>
      <c r="F15" s="207" t="s">
        <v>800</v>
      </c>
      <c r="G15" s="212" t="s">
        <v>801</v>
      </c>
    </row>
    <row r="16" spans="1:7">
      <c r="A16" s="422">
        <v>12</v>
      </c>
      <c r="B16" s="423" t="s">
        <v>195</v>
      </c>
      <c r="C16" s="424" t="s">
        <v>432</v>
      </c>
      <c r="D16" s="207" t="s">
        <v>802</v>
      </c>
      <c r="E16" s="207" t="s">
        <v>803</v>
      </c>
      <c r="F16" s="207" t="s">
        <v>804</v>
      </c>
      <c r="G16" s="212" t="s">
        <v>805</v>
      </c>
    </row>
    <row r="17" spans="1:7" ht="22.5">
      <c r="A17" s="422">
        <v>13</v>
      </c>
      <c r="B17" s="423" t="s">
        <v>544</v>
      </c>
      <c r="C17" s="430" t="s">
        <v>441</v>
      </c>
      <c r="D17" s="236" t="s">
        <v>440</v>
      </c>
      <c r="E17" s="236" t="s">
        <v>806</v>
      </c>
      <c r="F17" s="236" t="s">
        <v>807</v>
      </c>
      <c r="G17" s="431" t="s">
        <v>808</v>
      </c>
    </row>
    <row r="18" spans="1:7" ht="22.5">
      <c r="A18" s="422">
        <v>14</v>
      </c>
      <c r="B18" s="428" t="s">
        <v>19</v>
      </c>
      <c r="C18" s="429" t="s">
        <v>809</v>
      </c>
      <c r="D18" s="218" t="s">
        <v>810</v>
      </c>
      <c r="E18" s="218" t="s">
        <v>445</v>
      </c>
      <c r="F18" s="218" t="s">
        <v>446</v>
      </c>
      <c r="G18" s="243" t="s">
        <v>811</v>
      </c>
    </row>
    <row r="19" spans="1:7">
      <c r="A19" s="422">
        <v>15</v>
      </c>
      <c r="B19" s="423" t="s">
        <v>118</v>
      </c>
      <c r="C19" s="430" t="s">
        <v>442</v>
      </c>
      <c r="D19" s="236" t="s">
        <v>812</v>
      </c>
      <c r="E19" s="236" t="s">
        <v>813</v>
      </c>
      <c r="F19" s="236" t="s">
        <v>814</v>
      </c>
      <c r="G19" s="431" t="s">
        <v>815</v>
      </c>
    </row>
    <row r="20" spans="1:7">
      <c r="A20" s="422">
        <v>16</v>
      </c>
      <c r="B20" s="428" t="s">
        <v>25</v>
      </c>
      <c r="C20" s="429" t="s">
        <v>816</v>
      </c>
      <c r="D20" s="218" t="s">
        <v>817</v>
      </c>
      <c r="E20" s="218" t="s">
        <v>443</v>
      </c>
      <c r="F20" s="218" t="s">
        <v>444</v>
      </c>
      <c r="G20" s="243" t="s">
        <v>818</v>
      </c>
    </row>
    <row r="21" spans="1:7">
      <c r="A21" s="422">
        <v>17</v>
      </c>
      <c r="B21" s="423" t="s">
        <v>167</v>
      </c>
      <c r="C21" s="424" t="s">
        <v>819</v>
      </c>
      <c r="D21" s="207" t="s">
        <v>820</v>
      </c>
      <c r="E21" s="207" t="s">
        <v>821</v>
      </c>
      <c r="F21" s="207" t="s">
        <v>822</v>
      </c>
      <c r="G21" s="212" t="s">
        <v>823</v>
      </c>
    </row>
    <row r="22" spans="1:7" ht="22.5">
      <c r="A22" s="422">
        <v>18</v>
      </c>
      <c r="B22" s="428" t="s">
        <v>23</v>
      </c>
      <c r="C22" s="429" t="s">
        <v>824</v>
      </c>
      <c r="D22" s="218" t="s">
        <v>825</v>
      </c>
      <c r="E22" s="218" t="s">
        <v>826</v>
      </c>
      <c r="F22" s="218" t="s">
        <v>447</v>
      </c>
      <c r="G22" s="243" t="s">
        <v>827</v>
      </c>
    </row>
    <row r="23" spans="1:7" ht="22.5">
      <c r="A23" s="422">
        <v>19</v>
      </c>
      <c r="B23" s="423" t="s">
        <v>550</v>
      </c>
      <c r="C23" s="432" t="s">
        <v>452</v>
      </c>
      <c r="D23" s="433" t="s">
        <v>455</v>
      </c>
      <c r="E23" s="433" t="s">
        <v>453</v>
      </c>
      <c r="F23" s="433" t="s">
        <v>454</v>
      </c>
      <c r="G23" s="434" t="s">
        <v>456</v>
      </c>
    </row>
    <row r="24" spans="1:7">
      <c r="A24" s="422">
        <v>20</v>
      </c>
      <c r="B24" s="423" t="s">
        <v>43</v>
      </c>
      <c r="C24" s="424" t="s">
        <v>828</v>
      </c>
      <c r="D24" s="207" t="s">
        <v>829</v>
      </c>
      <c r="E24" s="207" t="s">
        <v>830</v>
      </c>
      <c r="F24" s="207" t="s">
        <v>831</v>
      </c>
      <c r="G24" s="212" t="s">
        <v>832</v>
      </c>
    </row>
    <row r="25" spans="1:7">
      <c r="A25" s="422">
        <v>21</v>
      </c>
      <c r="B25" s="423" t="s">
        <v>551</v>
      </c>
      <c r="C25" s="435" t="s">
        <v>833</v>
      </c>
      <c r="D25" s="156" t="s">
        <v>834</v>
      </c>
      <c r="E25" s="156" t="s">
        <v>835</v>
      </c>
      <c r="F25" s="156" t="s">
        <v>836</v>
      </c>
      <c r="G25" s="215" t="s">
        <v>837</v>
      </c>
    </row>
    <row r="26" spans="1:7">
      <c r="A26" s="422">
        <v>22</v>
      </c>
      <c r="B26" s="423" t="s">
        <v>22</v>
      </c>
      <c r="C26" s="424" t="s">
        <v>448</v>
      </c>
      <c r="D26" s="207" t="s">
        <v>838</v>
      </c>
      <c r="E26" s="207" t="s">
        <v>839</v>
      </c>
      <c r="F26" s="207" t="s">
        <v>840</v>
      </c>
      <c r="G26" s="212" t="s">
        <v>841</v>
      </c>
    </row>
    <row r="27" spans="1:7">
      <c r="A27" s="422">
        <v>23</v>
      </c>
      <c r="B27" s="428" t="s">
        <v>36</v>
      </c>
      <c r="C27" s="429" t="s">
        <v>842</v>
      </c>
      <c r="D27" s="218" t="s">
        <v>843</v>
      </c>
      <c r="E27" s="218" t="s">
        <v>451</v>
      </c>
      <c r="F27" s="218" t="s">
        <v>450</v>
      </c>
      <c r="G27" s="243" t="s">
        <v>844</v>
      </c>
    </row>
    <row r="28" spans="1:7">
      <c r="A28" s="422">
        <v>24</v>
      </c>
      <c r="B28" s="428" t="s">
        <v>32</v>
      </c>
      <c r="C28" s="429" t="s">
        <v>845</v>
      </c>
      <c r="D28" s="218" t="s">
        <v>846</v>
      </c>
      <c r="E28" s="218" t="s">
        <v>847</v>
      </c>
      <c r="F28" s="218" t="s">
        <v>848</v>
      </c>
      <c r="G28" s="243" t="s">
        <v>449</v>
      </c>
    </row>
    <row r="29" spans="1:7" ht="22.5">
      <c r="A29" s="422">
        <v>25</v>
      </c>
      <c r="B29" s="428" t="s">
        <v>41</v>
      </c>
      <c r="C29" s="429" t="s">
        <v>849</v>
      </c>
      <c r="D29" s="218" t="s">
        <v>850</v>
      </c>
      <c r="E29" s="218" t="s">
        <v>851</v>
      </c>
      <c r="F29" s="218" t="s">
        <v>852</v>
      </c>
      <c r="G29" s="243" t="s">
        <v>853</v>
      </c>
    </row>
    <row r="30" spans="1:7">
      <c r="A30" s="422">
        <v>26</v>
      </c>
      <c r="B30" s="423" t="s">
        <v>557</v>
      </c>
      <c r="C30" s="424" t="s">
        <v>854</v>
      </c>
      <c r="D30" s="207" t="s">
        <v>855</v>
      </c>
      <c r="E30" s="207" t="s">
        <v>856</v>
      </c>
      <c r="F30" s="207" t="s">
        <v>857</v>
      </c>
      <c r="G30" s="212" t="s">
        <v>858</v>
      </c>
    </row>
    <row r="31" spans="1:7">
      <c r="A31" s="422">
        <v>27</v>
      </c>
      <c r="B31" s="428" t="s">
        <v>27</v>
      </c>
      <c r="C31" s="429" t="s">
        <v>859</v>
      </c>
      <c r="D31" s="218" t="s">
        <v>860</v>
      </c>
      <c r="E31" s="218" t="s">
        <v>861</v>
      </c>
      <c r="F31" s="218" t="s">
        <v>862</v>
      </c>
      <c r="G31" s="243" t="s">
        <v>863</v>
      </c>
    </row>
    <row r="32" spans="1:7">
      <c r="A32" s="422">
        <v>28</v>
      </c>
      <c r="B32" s="436" t="s">
        <v>559</v>
      </c>
      <c r="C32" s="437" t="s">
        <v>864</v>
      </c>
      <c r="D32" s="220" t="s">
        <v>865</v>
      </c>
      <c r="E32" s="220" t="s">
        <v>866</v>
      </c>
      <c r="F32" s="220" t="s">
        <v>867</v>
      </c>
      <c r="G32" s="225" t="s">
        <v>868</v>
      </c>
    </row>
    <row r="33" spans="1:7" ht="22.5">
      <c r="A33" s="422">
        <v>29</v>
      </c>
      <c r="B33" s="423" t="s">
        <v>160</v>
      </c>
      <c r="C33" s="430" t="s">
        <v>869</v>
      </c>
      <c r="D33" s="236" t="s">
        <v>870</v>
      </c>
      <c r="E33" s="236" t="s">
        <v>871</v>
      </c>
      <c r="F33" s="236" t="s">
        <v>872</v>
      </c>
      <c r="G33" s="431" t="s">
        <v>873</v>
      </c>
    </row>
    <row r="34" spans="1:7">
      <c r="A34" s="422">
        <v>30</v>
      </c>
      <c r="B34" s="423" t="s">
        <v>565</v>
      </c>
      <c r="C34" s="424" t="s">
        <v>461</v>
      </c>
      <c r="D34" s="207" t="s">
        <v>874</v>
      </c>
      <c r="E34" s="207" t="s">
        <v>875</v>
      </c>
      <c r="F34" s="207" t="s">
        <v>876</v>
      </c>
      <c r="G34" s="212" t="s">
        <v>460</v>
      </c>
    </row>
    <row r="35" spans="1:7">
      <c r="A35" s="422">
        <v>31</v>
      </c>
      <c r="B35" s="438" t="s">
        <v>566</v>
      </c>
      <c r="C35" s="439" t="s">
        <v>877</v>
      </c>
      <c r="D35" s="440" t="s">
        <v>878</v>
      </c>
      <c r="E35" s="440" t="s">
        <v>879</v>
      </c>
      <c r="F35" s="440" t="s">
        <v>880</v>
      </c>
      <c r="G35" s="441" t="s">
        <v>881</v>
      </c>
    </row>
    <row r="36" spans="1:7" ht="22.5">
      <c r="A36" s="422">
        <v>32</v>
      </c>
      <c r="B36" s="428" t="s">
        <v>38</v>
      </c>
      <c r="C36" s="429" t="s">
        <v>882</v>
      </c>
      <c r="D36" s="218" t="s">
        <v>468</v>
      </c>
      <c r="E36" s="218" t="s">
        <v>883</v>
      </c>
      <c r="F36" s="218" t="s">
        <v>884</v>
      </c>
      <c r="G36" s="243" t="s">
        <v>885</v>
      </c>
    </row>
    <row r="37" spans="1:7" ht="22.5">
      <c r="A37" s="422">
        <v>33</v>
      </c>
      <c r="B37" s="428" t="s">
        <v>29</v>
      </c>
      <c r="C37" s="429" t="s">
        <v>886</v>
      </c>
      <c r="D37" s="218" t="s">
        <v>887</v>
      </c>
      <c r="E37" s="218" t="s">
        <v>888</v>
      </c>
      <c r="F37" s="218" t="s">
        <v>889</v>
      </c>
      <c r="G37" s="243" t="s">
        <v>890</v>
      </c>
    </row>
    <row r="38" spans="1:7">
      <c r="A38" s="422">
        <v>34</v>
      </c>
      <c r="B38" s="423" t="s">
        <v>65</v>
      </c>
      <c r="C38" s="424" t="s">
        <v>891</v>
      </c>
      <c r="D38" s="207" t="s">
        <v>459</v>
      </c>
      <c r="E38" s="207" t="s">
        <v>892</v>
      </c>
      <c r="F38" s="207" t="s">
        <v>893</v>
      </c>
      <c r="G38" s="212" t="s">
        <v>894</v>
      </c>
    </row>
    <row r="39" spans="1:7">
      <c r="A39" s="422">
        <v>35</v>
      </c>
      <c r="B39" s="442" t="s">
        <v>567</v>
      </c>
      <c r="C39" s="443" t="s">
        <v>895</v>
      </c>
      <c r="D39" s="227" t="s">
        <v>896</v>
      </c>
      <c r="E39" s="227" t="s">
        <v>897</v>
      </c>
      <c r="F39" s="227" t="s">
        <v>898</v>
      </c>
      <c r="G39" s="223" t="s">
        <v>899</v>
      </c>
    </row>
    <row r="40" spans="1:7">
      <c r="A40" s="422">
        <v>36</v>
      </c>
      <c r="B40" s="423" t="s">
        <v>570</v>
      </c>
      <c r="C40" s="424" t="s">
        <v>900</v>
      </c>
      <c r="D40" s="207" t="s">
        <v>901</v>
      </c>
      <c r="E40" s="207" t="s">
        <v>902</v>
      </c>
      <c r="F40" s="207" t="s">
        <v>903</v>
      </c>
      <c r="G40" s="212" t="s">
        <v>904</v>
      </c>
    </row>
    <row r="41" spans="1:7">
      <c r="A41" s="422">
        <v>37</v>
      </c>
      <c r="B41" s="428" t="s">
        <v>57</v>
      </c>
      <c r="C41" s="429" t="s">
        <v>905</v>
      </c>
      <c r="D41" s="218" t="s">
        <v>906</v>
      </c>
      <c r="E41" s="218" t="s">
        <v>907</v>
      </c>
      <c r="F41" s="218" t="s">
        <v>467</v>
      </c>
      <c r="G41" s="243" t="s">
        <v>908</v>
      </c>
    </row>
    <row r="42" spans="1:7">
      <c r="A42" s="422">
        <v>38</v>
      </c>
      <c r="B42" s="428" t="s">
        <v>176</v>
      </c>
      <c r="C42" s="429" t="s">
        <v>909</v>
      </c>
      <c r="D42" s="218" t="s">
        <v>910</v>
      </c>
      <c r="E42" s="218" t="s">
        <v>911</v>
      </c>
      <c r="F42" s="218" t="s">
        <v>912</v>
      </c>
      <c r="G42" s="243" t="s">
        <v>480</v>
      </c>
    </row>
    <row r="43" spans="1:7">
      <c r="A43" s="422">
        <v>39</v>
      </c>
      <c r="B43" s="423" t="s">
        <v>259</v>
      </c>
      <c r="C43" s="424" t="s">
        <v>469</v>
      </c>
      <c r="D43" s="207" t="s">
        <v>470</v>
      </c>
      <c r="E43" s="207" t="s">
        <v>471</v>
      </c>
      <c r="F43" s="207" t="s">
        <v>472</v>
      </c>
      <c r="G43" s="212" t="s">
        <v>473</v>
      </c>
    </row>
    <row r="44" spans="1:7">
      <c r="A44" s="422">
        <v>40</v>
      </c>
      <c r="B44" s="423" t="s">
        <v>576</v>
      </c>
      <c r="C44" s="444" t="s">
        <v>913</v>
      </c>
      <c r="D44" s="445" t="s">
        <v>914</v>
      </c>
      <c r="E44" s="445" t="s">
        <v>915</v>
      </c>
      <c r="F44" s="445" t="s">
        <v>462</v>
      </c>
      <c r="G44" s="446" t="s">
        <v>916</v>
      </c>
    </row>
    <row r="45" spans="1:7" ht="22.5">
      <c r="A45" s="422">
        <v>41</v>
      </c>
      <c r="B45" s="428" t="s">
        <v>46</v>
      </c>
      <c r="C45" s="429" t="s">
        <v>474</v>
      </c>
      <c r="D45" s="218" t="s">
        <v>475</v>
      </c>
      <c r="E45" s="218" t="s">
        <v>917</v>
      </c>
      <c r="F45" s="218" t="s">
        <v>918</v>
      </c>
      <c r="G45" s="243" t="s">
        <v>476</v>
      </c>
    </row>
    <row r="46" spans="1:7">
      <c r="A46" s="422">
        <v>42</v>
      </c>
      <c r="B46" s="428" t="s">
        <v>34</v>
      </c>
      <c r="C46" s="429" t="s">
        <v>463</v>
      </c>
      <c r="D46" s="218" t="s">
        <v>919</v>
      </c>
      <c r="E46" s="218" t="s">
        <v>464</v>
      </c>
      <c r="F46" s="218" t="s">
        <v>465</v>
      </c>
      <c r="G46" s="243" t="s">
        <v>466</v>
      </c>
    </row>
    <row r="47" spans="1:7">
      <c r="A47" s="422">
        <v>43</v>
      </c>
      <c r="B47" s="428" t="s">
        <v>191</v>
      </c>
      <c r="C47" s="429" t="s">
        <v>477</v>
      </c>
      <c r="D47" s="218" t="s">
        <v>479</v>
      </c>
      <c r="E47" s="218" t="s">
        <v>478</v>
      </c>
      <c r="F47" s="218" t="s">
        <v>920</v>
      </c>
      <c r="G47" s="243" t="s">
        <v>921</v>
      </c>
    </row>
    <row r="48" spans="1:7">
      <c r="A48" s="422">
        <v>44</v>
      </c>
      <c r="B48" s="423" t="s">
        <v>580</v>
      </c>
      <c r="C48" s="430" t="s">
        <v>922</v>
      </c>
      <c r="D48" s="236" t="s">
        <v>923</v>
      </c>
      <c r="E48" s="236" t="s">
        <v>924</v>
      </c>
      <c r="F48" s="236" t="s">
        <v>925</v>
      </c>
      <c r="G48" s="431" t="s">
        <v>926</v>
      </c>
    </row>
    <row r="49" spans="1:7">
      <c r="A49" s="422">
        <v>45</v>
      </c>
      <c r="B49" s="428" t="s">
        <v>92</v>
      </c>
      <c r="C49" s="429" t="s">
        <v>927</v>
      </c>
      <c r="D49" s="218" t="s">
        <v>928</v>
      </c>
      <c r="E49" s="218" t="s">
        <v>514</v>
      </c>
      <c r="F49" s="218" t="s">
        <v>929</v>
      </c>
      <c r="G49" s="243" t="s">
        <v>930</v>
      </c>
    </row>
    <row r="50" spans="1:7">
      <c r="A50" s="422">
        <v>46</v>
      </c>
      <c r="B50" s="423" t="s">
        <v>581</v>
      </c>
      <c r="C50" s="424" t="s">
        <v>931</v>
      </c>
      <c r="D50" s="207" t="s">
        <v>457</v>
      </c>
      <c r="E50" s="207" t="s">
        <v>932</v>
      </c>
      <c r="F50" s="207" t="s">
        <v>458</v>
      </c>
      <c r="G50" s="212" t="s">
        <v>933</v>
      </c>
    </row>
    <row r="51" spans="1:7" ht="17.25" thickBot="1">
      <c r="A51" s="422">
        <v>47</v>
      </c>
      <c r="B51" s="436" t="s">
        <v>583</v>
      </c>
      <c r="C51" s="437" t="s">
        <v>934</v>
      </c>
      <c r="D51" s="486" t="s">
        <v>1190</v>
      </c>
      <c r="E51" s="486" t="s">
        <v>1190</v>
      </c>
      <c r="F51" s="486" t="s">
        <v>1190</v>
      </c>
      <c r="G51" s="486" t="s">
        <v>1190</v>
      </c>
    </row>
    <row r="52" spans="1:7" ht="17.25" thickTop="1">
      <c r="A52" s="422">
        <v>48</v>
      </c>
      <c r="B52" s="428" t="s">
        <v>84</v>
      </c>
      <c r="C52" s="429" t="s">
        <v>935</v>
      </c>
      <c r="D52" s="218" t="s">
        <v>936</v>
      </c>
      <c r="E52" s="218" t="s">
        <v>937</v>
      </c>
      <c r="F52" s="218" t="s">
        <v>938</v>
      </c>
      <c r="G52" s="243" t="s">
        <v>939</v>
      </c>
    </row>
    <row r="53" spans="1:7">
      <c r="A53" s="422">
        <v>49</v>
      </c>
      <c r="B53" s="428" t="s">
        <v>62</v>
      </c>
      <c r="C53" s="429" t="s">
        <v>940</v>
      </c>
      <c r="D53" s="218" t="s">
        <v>941</v>
      </c>
      <c r="E53" s="218" t="s">
        <v>942</v>
      </c>
      <c r="F53" s="218" t="s">
        <v>943</v>
      </c>
      <c r="G53" s="243" t="s">
        <v>944</v>
      </c>
    </row>
    <row r="54" spans="1:7" ht="22.5">
      <c r="A54" s="422">
        <v>50</v>
      </c>
      <c r="B54" s="428" t="s">
        <v>98</v>
      </c>
      <c r="C54" s="429" t="s">
        <v>488</v>
      </c>
      <c r="D54" s="218" t="s">
        <v>945</v>
      </c>
      <c r="E54" s="218" t="s">
        <v>946</v>
      </c>
      <c r="F54" s="218" t="s">
        <v>947</v>
      </c>
      <c r="G54" s="243" t="s">
        <v>948</v>
      </c>
    </row>
    <row r="55" spans="1:7" ht="22.5">
      <c r="A55" s="422">
        <v>51</v>
      </c>
      <c r="B55" s="428" t="s">
        <v>54</v>
      </c>
      <c r="C55" s="429" t="s">
        <v>489</v>
      </c>
      <c r="D55" s="218" t="s">
        <v>949</v>
      </c>
      <c r="E55" s="218" t="s">
        <v>490</v>
      </c>
      <c r="F55" s="218" t="s">
        <v>950</v>
      </c>
      <c r="G55" s="243" t="s">
        <v>491</v>
      </c>
    </row>
    <row r="56" spans="1:7">
      <c r="A56" s="422">
        <v>52</v>
      </c>
      <c r="B56" s="423" t="s">
        <v>588</v>
      </c>
      <c r="C56" s="430" t="s">
        <v>501</v>
      </c>
      <c r="D56" s="236" t="s">
        <v>502</v>
      </c>
      <c r="E56" s="236" t="s">
        <v>503</v>
      </c>
      <c r="F56" s="236" t="s">
        <v>951</v>
      </c>
      <c r="G56" s="431" t="s">
        <v>952</v>
      </c>
    </row>
    <row r="57" spans="1:7">
      <c r="A57" s="422">
        <v>53</v>
      </c>
      <c r="B57" s="428" t="s">
        <v>128</v>
      </c>
      <c r="C57" s="429" t="s">
        <v>953</v>
      </c>
      <c r="D57" s="218" t="s">
        <v>954</v>
      </c>
      <c r="E57" s="218" t="s">
        <v>494</v>
      </c>
      <c r="F57" s="218" t="s">
        <v>496</v>
      </c>
      <c r="G57" s="243" t="s">
        <v>495</v>
      </c>
    </row>
    <row r="58" spans="1:7">
      <c r="A58" s="422">
        <v>54</v>
      </c>
      <c r="B58" s="423" t="s">
        <v>591</v>
      </c>
      <c r="C58" s="424" t="s">
        <v>955</v>
      </c>
      <c r="D58" s="207" t="s">
        <v>956</v>
      </c>
      <c r="E58" s="207" t="s">
        <v>957</v>
      </c>
      <c r="F58" s="207" t="s">
        <v>958</v>
      </c>
      <c r="G58" s="212" t="s">
        <v>959</v>
      </c>
    </row>
    <row r="59" spans="1:7">
      <c r="A59" s="422">
        <v>55</v>
      </c>
      <c r="B59" s="423" t="s">
        <v>593</v>
      </c>
      <c r="C59" s="424" t="s">
        <v>960</v>
      </c>
      <c r="D59" s="207" t="s">
        <v>961</v>
      </c>
      <c r="E59" s="207" t="s">
        <v>962</v>
      </c>
      <c r="F59" s="207" t="s">
        <v>963</v>
      </c>
      <c r="G59" s="212" t="s">
        <v>964</v>
      </c>
    </row>
    <row r="60" spans="1:7">
      <c r="A60" s="422">
        <v>56</v>
      </c>
      <c r="B60" s="423" t="s">
        <v>597</v>
      </c>
      <c r="C60" s="424" t="s">
        <v>965</v>
      </c>
      <c r="D60" s="236" t="s">
        <v>966</v>
      </c>
      <c r="E60" s="236" t="s">
        <v>967</v>
      </c>
      <c r="F60" s="236" t="s">
        <v>968</v>
      </c>
      <c r="G60" s="431" t="s">
        <v>969</v>
      </c>
    </row>
    <row r="61" spans="1:7">
      <c r="A61" s="422">
        <v>57</v>
      </c>
      <c r="B61" s="447" t="s">
        <v>600</v>
      </c>
      <c r="C61" s="432" t="s">
        <v>970</v>
      </c>
      <c r="D61" s="433" t="s">
        <v>971</v>
      </c>
      <c r="E61" s="433" t="s">
        <v>972</v>
      </c>
      <c r="F61" s="433" t="s">
        <v>973</v>
      </c>
      <c r="G61" s="434" t="s">
        <v>974</v>
      </c>
    </row>
    <row r="62" spans="1:7">
      <c r="A62" s="422">
        <v>58</v>
      </c>
      <c r="B62" s="428" t="s">
        <v>51</v>
      </c>
      <c r="C62" s="429" t="s">
        <v>975</v>
      </c>
      <c r="D62" s="218" t="s">
        <v>481</v>
      </c>
      <c r="E62" s="218" t="s">
        <v>976</v>
      </c>
      <c r="F62" s="218" t="s">
        <v>977</v>
      </c>
      <c r="G62" s="243" t="s">
        <v>978</v>
      </c>
    </row>
    <row r="63" spans="1:7">
      <c r="A63" s="422">
        <v>59</v>
      </c>
      <c r="B63" s="423" t="s">
        <v>604</v>
      </c>
      <c r="C63" s="448" t="s">
        <v>979</v>
      </c>
      <c r="D63" s="449" t="s">
        <v>980</v>
      </c>
      <c r="E63" s="449" t="s">
        <v>981</v>
      </c>
      <c r="F63" s="449" t="s">
        <v>982</v>
      </c>
      <c r="G63" s="450" t="s">
        <v>983</v>
      </c>
    </row>
    <row r="64" spans="1:7">
      <c r="A64" s="422">
        <v>60</v>
      </c>
      <c r="B64" s="451" t="s">
        <v>605</v>
      </c>
      <c r="C64" s="452" t="s">
        <v>984</v>
      </c>
      <c r="D64" s="453" t="s">
        <v>985</v>
      </c>
      <c r="E64" s="453" t="s">
        <v>986</v>
      </c>
      <c r="F64" s="453" t="s">
        <v>987</v>
      </c>
      <c r="G64" s="454" t="s">
        <v>988</v>
      </c>
    </row>
    <row r="65" spans="1:7">
      <c r="A65" s="422">
        <v>61</v>
      </c>
      <c r="B65" s="428" t="s">
        <v>187</v>
      </c>
      <c r="C65" s="429" t="s">
        <v>518</v>
      </c>
      <c r="D65" s="218" t="s">
        <v>989</v>
      </c>
      <c r="E65" s="218" t="s">
        <v>990</v>
      </c>
      <c r="F65" s="218" t="s">
        <v>991</v>
      </c>
      <c r="G65" s="243" t="s">
        <v>992</v>
      </c>
    </row>
    <row r="66" spans="1:7">
      <c r="A66" s="422">
        <v>62</v>
      </c>
      <c r="B66" s="423" t="s">
        <v>606</v>
      </c>
      <c r="C66" s="424" t="s">
        <v>993</v>
      </c>
      <c r="D66" s="207" t="s">
        <v>994</v>
      </c>
      <c r="E66" s="207" t="s">
        <v>995</v>
      </c>
      <c r="F66" s="207" t="s">
        <v>996</v>
      </c>
      <c r="G66" s="212" t="s">
        <v>997</v>
      </c>
    </row>
    <row r="67" spans="1:7">
      <c r="A67" s="422">
        <v>63</v>
      </c>
      <c r="B67" s="423" t="s">
        <v>607</v>
      </c>
      <c r="C67" s="455" t="s">
        <v>998</v>
      </c>
      <c r="D67" s="456" t="s">
        <v>999</v>
      </c>
      <c r="E67" s="456" t="s">
        <v>1000</v>
      </c>
      <c r="F67" s="456" t="s">
        <v>1001</v>
      </c>
      <c r="G67" s="457" t="s">
        <v>1002</v>
      </c>
    </row>
    <row r="68" spans="1:7">
      <c r="A68" s="422">
        <v>64</v>
      </c>
      <c r="B68" s="428" t="s">
        <v>48</v>
      </c>
      <c r="C68" s="429" t="s">
        <v>1003</v>
      </c>
      <c r="D68" s="218" t="s">
        <v>504</v>
      </c>
      <c r="E68" s="218" t="s">
        <v>1004</v>
      </c>
      <c r="F68" s="218" t="s">
        <v>1005</v>
      </c>
      <c r="G68" s="243" t="s">
        <v>1006</v>
      </c>
    </row>
    <row r="69" spans="1:7" ht="22.5">
      <c r="A69" s="422">
        <v>65</v>
      </c>
      <c r="B69" s="423" t="s">
        <v>203</v>
      </c>
      <c r="C69" s="430" t="s">
        <v>1007</v>
      </c>
      <c r="D69" s="236" t="s">
        <v>1008</v>
      </c>
      <c r="E69" s="236" t="s">
        <v>1009</v>
      </c>
      <c r="F69" s="236" t="s">
        <v>1010</v>
      </c>
      <c r="G69" s="431" t="s">
        <v>1011</v>
      </c>
    </row>
    <row r="70" spans="1:7">
      <c r="A70" s="422">
        <v>66</v>
      </c>
      <c r="B70" s="458" t="s">
        <v>610</v>
      </c>
      <c r="C70" s="459" t="s">
        <v>505</v>
      </c>
      <c r="D70" s="460" t="s">
        <v>506</v>
      </c>
      <c r="E70" s="460" t="s">
        <v>507</v>
      </c>
      <c r="F70" s="460" t="s">
        <v>508</v>
      </c>
      <c r="G70" s="461" t="s">
        <v>1012</v>
      </c>
    </row>
    <row r="71" spans="1:7">
      <c r="A71" s="422">
        <v>67</v>
      </c>
      <c r="B71" s="428" t="s">
        <v>137</v>
      </c>
      <c r="C71" s="429" t="s">
        <v>1013</v>
      </c>
      <c r="D71" s="218" t="s">
        <v>1014</v>
      </c>
      <c r="E71" s="218" t="s">
        <v>1015</v>
      </c>
      <c r="F71" s="218" t="s">
        <v>1016</v>
      </c>
      <c r="G71" s="243" t="s">
        <v>1017</v>
      </c>
    </row>
    <row r="72" spans="1:7">
      <c r="A72" s="422">
        <v>68</v>
      </c>
      <c r="B72" s="423" t="s">
        <v>611</v>
      </c>
      <c r="C72" s="424" t="s">
        <v>1018</v>
      </c>
      <c r="D72" s="207" t="s">
        <v>1019</v>
      </c>
      <c r="E72" s="207" t="s">
        <v>1020</v>
      </c>
      <c r="F72" s="207" t="s">
        <v>1021</v>
      </c>
      <c r="G72" s="212" t="s">
        <v>1022</v>
      </c>
    </row>
    <row r="73" spans="1:7">
      <c r="A73" s="422">
        <v>69</v>
      </c>
      <c r="B73" s="423" t="s">
        <v>615</v>
      </c>
      <c r="C73" s="424" t="s">
        <v>497</v>
      </c>
      <c r="D73" s="207" t="s">
        <v>498</v>
      </c>
      <c r="E73" s="207" t="s">
        <v>499</v>
      </c>
      <c r="F73" s="207" t="s">
        <v>1023</v>
      </c>
      <c r="G73" s="212" t="s">
        <v>500</v>
      </c>
    </row>
    <row r="74" spans="1:7">
      <c r="A74" s="422">
        <v>70</v>
      </c>
      <c r="B74" s="423" t="s">
        <v>617</v>
      </c>
      <c r="C74" s="462" t="s">
        <v>1024</v>
      </c>
      <c r="D74" s="463" t="s">
        <v>1025</v>
      </c>
      <c r="E74" s="463" t="s">
        <v>1026</v>
      </c>
      <c r="F74" s="463" t="s">
        <v>1027</v>
      </c>
      <c r="G74" s="464" t="s">
        <v>1028</v>
      </c>
    </row>
    <row r="75" spans="1:7" ht="17.25" thickBot="1">
      <c r="A75" s="422">
        <v>71</v>
      </c>
      <c r="B75" s="428" t="s">
        <v>619</v>
      </c>
      <c r="C75" s="429" t="s">
        <v>1029</v>
      </c>
      <c r="D75" s="486" t="s">
        <v>1190</v>
      </c>
      <c r="E75" s="486" t="s">
        <v>1190</v>
      </c>
      <c r="F75" s="486" t="s">
        <v>1190</v>
      </c>
      <c r="G75" s="486" t="s">
        <v>1190</v>
      </c>
    </row>
    <row r="76" spans="1:7" ht="23.25" thickTop="1">
      <c r="A76" s="422">
        <v>72</v>
      </c>
      <c r="B76" s="447" t="s">
        <v>623</v>
      </c>
      <c r="C76" s="430" t="s">
        <v>1030</v>
      </c>
      <c r="D76" s="236" t="s">
        <v>1031</v>
      </c>
      <c r="E76" s="236" t="s">
        <v>1032</v>
      </c>
      <c r="F76" s="236" t="s">
        <v>1033</v>
      </c>
      <c r="G76" s="431" t="s">
        <v>482</v>
      </c>
    </row>
    <row r="77" spans="1:7">
      <c r="A77" s="422">
        <v>73</v>
      </c>
      <c r="B77" s="428" t="s">
        <v>68</v>
      </c>
      <c r="C77" s="429" t="s">
        <v>511</v>
      </c>
      <c r="D77" s="218" t="s">
        <v>512</v>
      </c>
      <c r="E77" s="218" t="s">
        <v>1034</v>
      </c>
      <c r="F77" s="218" t="s">
        <v>1035</v>
      </c>
      <c r="G77" s="243" t="s">
        <v>513</v>
      </c>
    </row>
    <row r="78" spans="1:7">
      <c r="A78" s="422">
        <v>74</v>
      </c>
      <c r="B78" s="428" t="s">
        <v>73</v>
      </c>
      <c r="C78" s="429" t="s">
        <v>483</v>
      </c>
      <c r="D78" s="218" t="s">
        <v>484</v>
      </c>
      <c r="E78" s="218" t="s">
        <v>485</v>
      </c>
      <c r="F78" s="218" t="s">
        <v>486</v>
      </c>
      <c r="G78" s="243" t="s">
        <v>487</v>
      </c>
    </row>
    <row r="79" spans="1:7">
      <c r="A79" s="422">
        <v>75</v>
      </c>
      <c r="B79" s="428" t="s">
        <v>60</v>
      </c>
      <c r="C79" s="429" t="s">
        <v>1036</v>
      </c>
      <c r="D79" s="218" t="s">
        <v>1037</v>
      </c>
      <c r="E79" s="218" t="s">
        <v>1038</v>
      </c>
      <c r="F79" s="218" t="s">
        <v>1039</v>
      </c>
      <c r="G79" s="243" t="s">
        <v>1040</v>
      </c>
    </row>
    <row r="80" spans="1:7">
      <c r="A80" s="422">
        <v>76</v>
      </c>
      <c r="B80" s="423" t="s">
        <v>628</v>
      </c>
      <c r="C80" s="424" t="s">
        <v>509</v>
      </c>
      <c r="D80" s="207" t="s">
        <v>1041</v>
      </c>
      <c r="E80" s="207" t="s">
        <v>1042</v>
      </c>
      <c r="F80" s="207" t="s">
        <v>510</v>
      </c>
      <c r="G80" s="212" t="s">
        <v>1043</v>
      </c>
    </row>
    <row r="81" spans="1:7" ht="33.75">
      <c r="A81" s="422">
        <v>77</v>
      </c>
      <c r="B81" s="423" t="s">
        <v>630</v>
      </c>
      <c r="C81" s="465" t="s">
        <v>1044</v>
      </c>
      <c r="D81" s="466" t="s">
        <v>1045</v>
      </c>
      <c r="E81" s="466" t="s">
        <v>1046</v>
      </c>
      <c r="F81" s="466" t="s">
        <v>1047</v>
      </c>
      <c r="G81" s="467" t="s">
        <v>1048</v>
      </c>
    </row>
    <row r="82" spans="1:7">
      <c r="A82" s="422">
        <v>78</v>
      </c>
      <c r="B82" s="428" t="s">
        <v>180</v>
      </c>
      <c r="C82" s="429" t="s">
        <v>1049</v>
      </c>
      <c r="D82" s="218" t="s">
        <v>1050</v>
      </c>
      <c r="E82" s="218" t="s">
        <v>515</v>
      </c>
      <c r="F82" s="218" t="s">
        <v>1051</v>
      </c>
      <c r="G82" s="243" t="s">
        <v>1052</v>
      </c>
    </row>
    <row r="83" spans="1:7">
      <c r="A83" s="422">
        <v>79</v>
      </c>
      <c r="B83" s="468" t="s">
        <v>364</v>
      </c>
      <c r="C83" s="469" t="s">
        <v>1053</v>
      </c>
      <c r="D83" s="245" t="s">
        <v>1054</v>
      </c>
      <c r="E83" s="245" t="s">
        <v>1055</v>
      </c>
      <c r="F83" s="245" t="s">
        <v>1056</v>
      </c>
      <c r="G83" s="232" t="s">
        <v>1057</v>
      </c>
    </row>
    <row r="84" spans="1:7">
      <c r="A84" s="422">
        <v>80</v>
      </c>
      <c r="B84" s="423" t="s">
        <v>634</v>
      </c>
      <c r="C84" s="470" t="s">
        <v>1058</v>
      </c>
      <c r="D84" s="207" t="s">
        <v>1059</v>
      </c>
      <c r="E84" s="207" t="s">
        <v>1060</v>
      </c>
      <c r="F84" s="207" t="s">
        <v>1061</v>
      </c>
      <c r="G84" s="212" t="s">
        <v>1062</v>
      </c>
    </row>
    <row r="85" spans="1:7">
      <c r="A85" s="422">
        <v>81</v>
      </c>
      <c r="B85" s="423" t="s">
        <v>637</v>
      </c>
      <c r="C85" s="424" t="s">
        <v>1063</v>
      </c>
      <c r="D85" s="207" t="s">
        <v>493</v>
      </c>
      <c r="E85" s="207" t="s">
        <v>492</v>
      </c>
      <c r="F85" s="207" t="s">
        <v>1064</v>
      </c>
      <c r="G85" s="212" t="s">
        <v>1065</v>
      </c>
    </row>
    <row r="86" spans="1:7">
      <c r="A86" s="422">
        <v>82</v>
      </c>
      <c r="B86" s="428" t="s">
        <v>640</v>
      </c>
      <c r="C86" s="429" t="s">
        <v>1066</v>
      </c>
      <c r="D86" s="218" t="s">
        <v>1067</v>
      </c>
      <c r="E86" s="218" t="s">
        <v>1068</v>
      </c>
      <c r="F86" s="218" t="s">
        <v>1069</v>
      </c>
      <c r="G86" s="243" t="s">
        <v>1070</v>
      </c>
    </row>
    <row r="87" spans="1:7">
      <c r="A87" s="422">
        <v>83</v>
      </c>
      <c r="B87" s="423" t="s">
        <v>643</v>
      </c>
      <c r="C87" s="424" t="s">
        <v>1071</v>
      </c>
      <c r="D87" s="207" t="s">
        <v>1072</v>
      </c>
      <c r="E87" s="207" t="s">
        <v>1073</v>
      </c>
      <c r="F87" s="207" t="s">
        <v>1074</v>
      </c>
      <c r="G87" s="212" t="s">
        <v>1075</v>
      </c>
    </row>
    <row r="88" spans="1:7">
      <c r="A88" s="422">
        <v>84</v>
      </c>
      <c r="B88" s="423" t="s">
        <v>645</v>
      </c>
      <c r="C88" s="471" t="s">
        <v>1076</v>
      </c>
      <c r="D88" s="472" t="s">
        <v>1077</v>
      </c>
      <c r="E88" s="472" t="s">
        <v>1078</v>
      </c>
      <c r="F88" s="472" t="s">
        <v>1079</v>
      </c>
      <c r="G88" s="473" t="s">
        <v>1080</v>
      </c>
    </row>
    <row r="89" spans="1:7" ht="17.25" thickBot="1">
      <c r="A89" s="422">
        <v>85</v>
      </c>
      <c r="B89" s="423" t="s">
        <v>649</v>
      </c>
      <c r="C89" s="424" t="s">
        <v>1081</v>
      </c>
      <c r="D89" s="486" t="s">
        <v>1190</v>
      </c>
      <c r="E89" s="486" t="s">
        <v>1190</v>
      </c>
      <c r="F89" s="486" t="s">
        <v>1190</v>
      </c>
      <c r="G89" s="486" t="s">
        <v>1190</v>
      </c>
    </row>
    <row r="90" spans="1:7" ht="17.25" thickTop="1">
      <c r="A90" s="422">
        <v>86</v>
      </c>
      <c r="B90" s="423" t="s">
        <v>653</v>
      </c>
      <c r="C90" s="424" t="s">
        <v>516</v>
      </c>
      <c r="D90" s="207" t="s">
        <v>517</v>
      </c>
      <c r="E90" s="207" t="s">
        <v>1082</v>
      </c>
      <c r="F90" s="207" t="s">
        <v>1083</v>
      </c>
      <c r="G90" s="212" t="s">
        <v>1084</v>
      </c>
    </row>
    <row r="91" spans="1:7">
      <c r="A91" s="422">
        <v>87</v>
      </c>
      <c r="B91" s="428" t="s">
        <v>655</v>
      </c>
      <c r="C91" s="429" t="s">
        <v>1085</v>
      </c>
      <c r="D91" s="218" t="s">
        <v>1086</v>
      </c>
      <c r="E91" s="218" t="s">
        <v>1087</v>
      </c>
      <c r="F91" s="218" t="s">
        <v>528</v>
      </c>
      <c r="G91" s="243" t="s">
        <v>527</v>
      </c>
    </row>
    <row r="92" spans="1:7">
      <c r="A92" s="422">
        <v>88</v>
      </c>
      <c r="B92" s="423" t="s">
        <v>657</v>
      </c>
      <c r="C92" s="430" t="s">
        <v>521</v>
      </c>
      <c r="D92" s="236" t="s">
        <v>520</v>
      </c>
      <c r="E92" s="236" t="s">
        <v>519</v>
      </c>
      <c r="F92" s="236" t="s">
        <v>1088</v>
      </c>
      <c r="G92" s="431" t="s">
        <v>1089</v>
      </c>
    </row>
    <row r="93" spans="1:7">
      <c r="A93" s="422">
        <v>89</v>
      </c>
      <c r="B93" s="423" t="s">
        <v>341</v>
      </c>
      <c r="C93" s="430" t="s">
        <v>1090</v>
      </c>
      <c r="D93" s="236" t="s">
        <v>1091</v>
      </c>
      <c r="E93" s="236" t="s">
        <v>1092</v>
      </c>
      <c r="F93" s="236" t="s">
        <v>1093</v>
      </c>
      <c r="G93" s="431" t="s">
        <v>1094</v>
      </c>
    </row>
    <row r="94" spans="1:7">
      <c r="A94" s="422">
        <v>90</v>
      </c>
      <c r="B94" s="428" t="s">
        <v>81</v>
      </c>
      <c r="C94" s="429" t="s">
        <v>522</v>
      </c>
      <c r="D94" s="218" t="s">
        <v>1095</v>
      </c>
      <c r="E94" s="218" t="s">
        <v>523</v>
      </c>
      <c r="F94" s="218" t="s">
        <v>524</v>
      </c>
      <c r="G94" s="243" t="s">
        <v>1096</v>
      </c>
    </row>
    <row r="95" spans="1:7">
      <c r="A95" s="422">
        <v>91</v>
      </c>
      <c r="B95" s="428" t="s">
        <v>662</v>
      </c>
      <c r="C95" s="429" t="s">
        <v>1097</v>
      </c>
      <c r="D95" s="218" t="s">
        <v>1098</v>
      </c>
      <c r="E95" s="218" t="s">
        <v>1099</v>
      </c>
      <c r="F95" s="218" t="s">
        <v>1100</v>
      </c>
      <c r="G95" s="243" t="s">
        <v>1101</v>
      </c>
    </row>
    <row r="96" spans="1:7">
      <c r="A96" s="422">
        <v>92</v>
      </c>
      <c r="B96" s="423" t="s">
        <v>331</v>
      </c>
      <c r="C96" s="430" t="s">
        <v>1102</v>
      </c>
      <c r="D96" s="236" t="s">
        <v>1103</v>
      </c>
      <c r="E96" s="236" t="s">
        <v>1104</v>
      </c>
      <c r="F96" s="236" t="s">
        <v>1105</v>
      </c>
      <c r="G96" s="431" t="s">
        <v>1106</v>
      </c>
    </row>
    <row r="97" spans="1:7">
      <c r="A97" s="422">
        <v>93</v>
      </c>
      <c r="B97" s="423" t="s">
        <v>664</v>
      </c>
      <c r="C97" s="430" t="s">
        <v>1107</v>
      </c>
      <c r="D97" s="236" t="s">
        <v>1108</v>
      </c>
      <c r="E97" s="236" t="s">
        <v>1109</v>
      </c>
      <c r="F97" s="236" t="s">
        <v>1110</v>
      </c>
      <c r="G97" s="431" t="s">
        <v>1111</v>
      </c>
    </row>
    <row r="98" spans="1:7">
      <c r="A98" s="422">
        <v>94</v>
      </c>
      <c r="B98" s="423" t="s">
        <v>667</v>
      </c>
      <c r="C98" s="424" t="s">
        <v>1112</v>
      </c>
      <c r="D98" s="207" t="s">
        <v>1113</v>
      </c>
      <c r="E98" s="207" t="s">
        <v>1114</v>
      </c>
      <c r="F98" s="207" t="s">
        <v>1115</v>
      </c>
      <c r="G98" s="212" t="s">
        <v>1116</v>
      </c>
    </row>
    <row r="99" spans="1:7">
      <c r="A99" s="422">
        <v>95</v>
      </c>
      <c r="B99" s="423" t="s">
        <v>670</v>
      </c>
      <c r="C99" s="424" t="s">
        <v>1117</v>
      </c>
      <c r="D99" s="207" t="s">
        <v>1118</v>
      </c>
      <c r="E99" s="207" t="s">
        <v>1119</v>
      </c>
      <c r="F99" s="207" t="s">
        <v>1120</v>
      </c>
      <c r="G99" s="212" t="s">
        <v>1121</v>
      </c>
    </row>
    <row r="100" spans="1:7">
      <c r="A100" s="422">
        <v>96</v>
      </c>
      <c r="B100" s="428" t="s">
        <v>78</v>
      </c>
      <c r="C100" s="429" t="s">
        <v>1122</v>
      </c>
      <c r="D100" s="218" t="s">
        <v>1123</v>
      </c>
      <c r="E100" s="218" t="s">
        <v>1124</v>
      </c>
      <c r="F100" s="218" t="s">
        <v>1125</v>
      </c>
      <c r="G100" s="243" t="s">
        <v>1126</v>
      </c>
    </row>
    <row r="101" spans="1:7">
      <c r="A101" s="422">
        <v>97</v>
      </c>
      <c r="B101" s="423" t="s">
        <v>210</v>
      </c>
      <c r="C101" s="430" t="s">
        <v>1127</v>
      </c>
      <c r="D101" s="236" t="s">
        <v>1128</v>
      </c>
      <c r="E101" s="236" t="s">
        <v>1129</v>
      </c>
      <c r="F101" s="236" t="s">
        <v>1130</v>
      </c>
      <c r="G101" s="431" t="s">
        <v>1131</v>
      </c>
    </row>
    <row r="102" spans="1:7">
      <c r="A102" s="422">
        <v>98</v>
      </c>
      <c r="B102" s="423" t="s">
        <v>675</v>
      </c>
      <c r="C102" s="424" t="s">
        <v>1132</v>
      </c>
      <c r="D102" s="207" t="s">
        <v>529</v>
      </c>
      <c r="E102" s="207" t="s">
        <v>1133</v>
      </c>
      <c r="F102" s="207" t="s">
        <v>1134</v>
      </c>
      <c r="G102" s="212" t="s">
        <v>1135</v>
      </c>
    </row>
    <row r="103" spans="1:7">
      <c r="A103" s="422">
        <v>99</v>
      </c>
      <c r="B103" s="423" t="s">
        <v>677</v>
      </c>
      <c r="C103" s="470" t="s">
        <v>1136</v>
      </c>
      <c r="D103" s="207" t="s">
        <v>1137</v>
      </c>
      <c r="E103" s="207" t="s">
        <v>1138</v>
      </c>
      <c r="F103" s="474" t="s">
        <v>1139</v>
      </c>
      <c r="G103" s="212" t="s">
        <v>1140</v>
      </c>
    </row>
    <row r="104" spans="1:7">
      <c r="A104" s="422">
        <v>100</v>
      </c>
      <c r="B104" s="423" t="s">
        <v>75</v>
      </c>
      <c r="C104" s="432" t="s">
        <v>1141</v>
      </c>
      <c r="D104" s="433" t="s">
        <v>530</v>
      </c>
      <c r="E104" s="433" t="s">
        <v>531</v>
      </c>
      <c r="F104" s="433" t="s">
        <v>1142</v>
      </c>
      <c r="G104" s="434" t="s">
        <v>532</v>
      </c>
    </row>
    <row r="105" spans="1:7">
      <c r="A105" s="422">
        <v>101</v>
      </c>
      <c r="B105" s="423" t="s">
        <v>680</v>
      </c>
      <c r="C105" s="475" t="s">
        <v>1143</v>
      </c>
      <c r="D105" s="476" t="s">
        <v>1144</v>
      </c>
      <c r="E105" s="476" t="s">
        <v>1145</v>
      </c>
      <c r="F105" s="476" t="s">
        <v>1146</v>
      </c>
      <c r="G105" s="477" t="s">
        <v>1147</v>
      </c>
    </row>
    <row r="106" spans="1:7">
      <c r="A106" s="422">
        <v>102</v>
      </c>
      <c r="B106" s="423" t="s">
        <v>681</v>
      </c>
      <c r="C106" s="478" t="s">
        <v>1148</v>
      </c>
      <c r="D106" s="479" t="s">
        <v>1149</v>
      </c>
      <c r="E106" s="479" t="s">
        <v>1150</v>
      </c>
      <c r="F106" s="479" t="s">
        <v>1151</v>
      </c>
      <c r="G106" s="250" t="s">
        <v>1152</v>
      </c>
    </row>
    <row r="107" spans="1:7">
      <c r="A107" s="422">
        <v>103</v>
      </c>
      <c r="B107" s="428" t="s">
        <v>87</v>
      </c>
      <c r="C107" s="429" t="s">
        <v>1153</v>
      </c>
      <c r="D107" s="218" t="s">
        <v>1154</v>
      </c>
      <c r="E107" s="218" t="s">
        <v>1155</v>
      </c>
      <c r="F107" s="218" t="s">
        <v>1156</v>
      </c>
      <c r="G107" s="243" t="s">
        <v>1157</v>
      </c>
    </row>
    <row r="108" spans="1:7">
      <c r="A108" s="422">
        <v>104</v>
      </c>
      <c r="B108" s="428" t="s">
        <v>90</v>
      </c>
      <c r="C108" s="429" t="s">
        <v>526</v>
      </c>
      <c r="D108" s="218" t="s">
        <v>525</v>
      </c>
      <c r="E108" s="218" t="s">
        <v>1158</v>
      </c>
      <c r="F108" s="218" t="s">
        <v>1159</v>
      </c>
      <c r="G108" s="243" t="s">
        <v>1160</v>
      </c>
    </row>
    <row r="109" spans="1:7">
      <c r="A109" s="422">
        <v>105</v>
      </c>
      <c r="B109" s="423" t="s">
        <v>351</v>
      </c>
      <c r="C109" s="424" t="s">
        <v>533</v>
      </c>
      <c r="D109" s="207" t="s">
        <v>1161</v>
      </c>
      <c r="E109" s="207" t="s">
        <v>1162</v>
      </c>
      <c r="F109" s="207" t="s">
        <v>1163</v>
      </c>
      <c r="G109" s="212" t="s">
        <v>1164</v>
      </c>
    </row>
    <row r="110" spans="1:7">
      <c r="A110" s="422">
        <v>106</v>
      </c>
      <c r="B110" s="423" t="s">
        <v>688</v>
      </c>
      <c r="C110" s="424" t="s">
        <v>1165</v>
      </c>
      <c r="D110" s="207" t="s">
        <v>1166</v>
      </c>
      <c r="E110" s="207" t="s">
        <v>534</v>
      </c>
      <c r="F110" s="207" t="s">
        <v>1167</v>
      </c>
      <c r="G110" s="212" t="s">
        <v>1168</v>
      </c>
    </row>
    <row r="111" spans="1:7" ht="22.5">
      <c r="A111" s="422">
        <v>107</v>
      </c>
      <c r="B111" s="428" t="s">
        <v>95</v>
      </c>
      <c r="C111" s="429" t="s">
        <v>1169</v>
      </c>
      <c r="D111" s="218" t="s">
        <v>535</v>
      </c>
      <c r="E111" s="218" t="s">
        <v>1170</v>
      </c>
      <c r="F111" s="218" t="s">
        <v>1171</v>
      </c>
      <c r="G111" s="243" t="s">
        <v>1172</v>
      </c>
    </row>
    <row r="112" spans="1:7" ht="22.5">
      <c r="A112" s="422">
        <v>108</v>
      </c>
      <c r="B112" s="423" t="s">
        <v>689</v>
      </c>
      <c r="C112" s="430" t="s">
        <v>1173</v>
      </c>
      <c r="D112" s="236" t="s">
        <v>1174</v>
      </c>
      <c r="E112" s="207" t="s">
        <v>1175</v>
      </c>
      <c r="F112" s="207" t="s">
        <v>1175</v>
      </c>
      <c r="G112" s="212" t="s">
        <v>1175</v>
      </c>
    </row>
    <row r="113" spans="1:7">
      <c r="A113" s="422">
        <v>109</v>
      </c>
      <c r="B113" s="423" t="s">
        <v>693</v>
      </c>
      <c r="C113" s="424" t="s">
        <v>1176</v>
      </c>
      <c r="D113" s="207" t="s">
        <v>1177</v>
      </c>
      <c r="E113" s="207" t="s">
        <v>1178</v>
      </c>
      <c r="F113" s="207" t="s">
        <v>1179</v>
      </c>
      <c r="G113" s="212"/>
    </row>
    <row r="114" spans="1:7" ht="22.5">
      <c r="A114" s="422">
        <v>110</v>
      </c>
      <c r="B114" s="428" t="s">
        <v>144</v>
      </c>
      <c r="C114" s="429" t="s">
        <v>1180</v>
      </c>
      <c r="D114" s="218" t="s">
        <v>1181</v>
      </c>
      <c r="E114" s="218" t="s">
        <v>1182</v>
      </c>
      <c r="F114" s="218" t="s">
        <v>1183</v>
      </c>
      <c r="G114" s="243" t="s">
        <v>1184</v>
      </c>
    </row>
    <row r="115" spans="1:7">
      <c r="A115" s="422">
        <v>111</v>
      </c>
      <c r="B115" s="423" t="s">
        <v>698</v>
      </c>
      <c r="C115" s="480" t="s">
        <v>1185</v>
      </c>
      <c r="D115" s="481" t="s">
        <v>1186</v>
      </c>
      <c r="E115" s="481" t="s">
        <v>1187</v>
      </c>
      <c r="F115" s="481" t="s">
        <v>1188</v>
      </c>
      <c r="G115" s="482" t="s">
        <v>1189</v>
      </c>
    </row>
    <row r="116" spans="1:7" ht="17.25" thickBot="1">
      <c r="A116" s="483">
        <v>112</v>
      </c>
      <c r="B116" s="484" t="s">
        <v>702</v>
      </c>
      <c r="C116" s="485" t="s">
        <v>536</v>
      </c>
      <c r="D116" s="486" t="s">
        <v>1190</v>
      </c>
      <c r="E116" s="486" t="s">
        <v>1190</v>
      </c>
      <c r="F116" s="486" t="s">
        <v>1190</v>
      </c>
      <c r="G116" s="487" t="s">
        <v>1190</v>
      </c>
    </row>
    <row r="117" spans="1:7" ht="17.25" thickTop="1"/>
  </sheetData>
  <mergeCells count="2">
    <mergeCell ref="A2:G2"/>
    <mergeCell ref="A4:B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(별첨1) 일반현황</vt:lpstr>
      <vt:lpstr>(별첨2) 총 매출액 현황</vt:lpstr>
      <vt:lpstr>(별첨3) 후원수당 지급총액 현황</vt:lpstr>
      <vt:lpstr>(별첨4) 후원수당 지급분포도(상위 1% 미만 판매원)</vt:lpstr>
      <vt:lpstr>(별첨5) 등록 판매원과 후원수당 수령 판매원 현황</vt:lpstr>
      <vt:lpstr>(별첨6) 후원수당 수령 판매원의 평균 수령액</vt:lpstr>
      <vt:lpstr>(별첨7) 후원수당 금액수준별 지급분포도</vt:lpstr>
      <vt:lpstr>(별첨8) 상위 5개 매출품목</vt:lpstr>
      <vt:lpstr>'(별첨2) 총 매출액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FTC_INT_win10x64</dc:creator>
  <cp:lastModifiedBy>박철언</cp:lastModifiedBy>
  <cp:lastPrinted>2023-07-19T06:07:51Z</cp:lastPrinted>
  <dcterms:created xsi:type="dcterms:W3CDTF">2020-06-12T01:20:43Z</dcterms:created>
  <dcterms:modified xsi:type="dcterms:W3CDTF">2024-07-25T05:22:53Z</dcterms:modified>
</cp:coreProperties>
</file>