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국채기금팀\01_국채계\이경준\★15. 물가연동국채\물가연동계수\"/>
    </mc:Choice>
  </mc:AlternateContent>
  <xr:revisionPtr revIDLastSave="0" documentId="13_ncr:1_{E90D54D5-C286-4491-8535-B27D05FBDCEA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5년 5월" sheetId="9" r:id="rId1"/>
  </sheets>
  <definedNames>
    <definedName name="_xlnm.Print_Area" localSheetId="0">'2025년 5월'!$A$1:$I$96</definedName>
  </definedNames>
  <calcPr calcId="191029"/>
</workbook>
</file>

<file path=xl/calcChain.xml><?xml version="1.0" encoding="utf-8"?>
<calcChain xmlns="http://schemas.openxmlformats.org/spreadsheetml/2006/main">
  <c r="D14" i="9" l="1"/>
  <c r="C17" i="9"/>
  <c r="G17" i="9"/>
  <c r="F16" i="9"/>
  <c r="C10" i="9"/>
  <c r="I43" i="9" l="1"/>
  <c r="I44" i="9" s="1"/>
  <c r="I45" i="9" l="1"/>
  <c r="H7" i="9"/>
  <c r="H6" i="9"/>
  <c r="I46" i="9" l="1"/>
  <c r="D12" i="9"/>
  <c r="I47" i="9" l="1"/>
  <c r="H46" i="9"/>
  <c r="E46" i="9" l="1"/>
  <c r="G46" i="9"/>
  <c r="F46" i="9"/>
  <c r="B46" i="9"/>
  <c r="H47" i="9"/>
  <c r="H43" i="9"/>
  <c r="H44" i="9"/>
  <c r="H45" i="9"/>
  <c r="I18" i="9"/>
  <c r="E43" i="9" l="1"/>
  <c r="G43" i="9"/>
  <c r="F43" i="9"/>
  <c r="B43" i="9"/>
  <c r="E47" i="9"/>
  <c r="B47" i="9"/>
  <c r="G47" i="9"/>
  <c r="F47" i="9"/>
  <c r="E45" i="9"/>
  <c r="G45" i="9"/>
  <c r="F45" i="9"/>
  <c r="B45" i="9"/>
  <c r="E44" i="9"/>
  <c r="B44" i="9"/>
  <c r="G44" i="9"/>
  <c r="F44" i="9"/>
  <c r="I19" i="9"/>
  <c r="I20" i="9" l="1"/>
  <c r="I21" i="9" l="1"/>
  <c r="E14" i="9"/>
  <c r="E16" i="9" s="1"/>
  <c r="D16" i="9"/>
  <c r="C12" i="9"/>
  <c r="C14" i="9" s="1"/>
  <c r="C16" i="9" s="1"/>
  <c r="B10" i="9"/>
  <c r="B12" i="9" s="1"/>
  <c r="B14" i="9" s="1"/>
  <c r="B16" i="9" s="1"/>
  <c r="A2" i="9"/>
  <c r="D46" i="9" l="1"/>
  <c r="D43" i="9"/>
  <c r="D45" i="9"/>
  <c r="D44" i="9"/>
  <c r="D47" i="9"/>
  <c r="C46" i="9"/>
  <c r="C47" i="9"/>
  <c r="C43" i="9"/>
  <c r="C45" i="9"/>
  <c r="C44" i="9"/>
  <c r="I22" i="9"/>
  <c r="I23" i="9" l="1"/>
  <c r="I24" i="9" l="1"/>
  <c r="I25" i="9" l="1"/>
  <c r="I26" i="9" l="1"/>
  <c r="I27" i="9" l="1"/>
  <c r="I28" i="9" l="1"/>
  <c r="I29" i="9" l="1"/>
  <c r="I30" i="9" l="1"/>
  <c r="I31" i="9" l="1"/>
  <c r="I32" i="9" l="1"/>
  <c r="I33" i="9" l="1"/>
  <c r="I34" i="9" l="1"/>
  <c r="I35" i="9" l="1"/>
  <c r="I36" i="9" l="1"/>
  <c r="I37" i="9" l="1"/>
  <c r="I38" i="9" l="1"/>
  <c r="I39" i="9" l="1"/>
  <c r="I40" i="9" l="1"/>
  <c r="I41" i="9" l="1"/>
  <c r="I42" i="9" l="1"/>
  <c r="H17" i="9" l="1"/>
  <c r="H18" i="9"/>
  <c r="H19" i="9"/>
  <c r="D19" i="9" s="1"/>
  <c r="H20" i="9"/>
  <c r="C20" i="9" s="1"/>
  <c r="H21" i="9"/>
  <c r="F21" i="9" s="1"/>
  <c r="H22" i="9"/>
  <c r="D22" i="9" s="1"/>
  <c r="H23" i="9"/>
  <c r="B23" i="9" s="1"/>
  <c r="H24" i="9"/>
  <c r="D24" i="9" s="1"/>
  <c r="H25" i="9"/>
  <c r="H26" i="9"/>
  <c r="D26" i="9" s="1"/>
  <c r="H27" i="9"/>
  <c r="E27" i="9" s="1"/>
  <c r="H28" i="9"/>
  <c r="B28" i="9" s="1"/>
  <c r="H29" i="9"/>
  <c r="D29" i="9" s="1"/>
  <c r="H30" i="9"/>
  <c r="F30" i="9" s="1"/>
  <c r="H31" i="9"/>
  <c r="E31" i="9" s="1"/>
  <c r="H32" i="9"/>
  <c r="E32" i="9" s="1"/>
  <c r="H33" i="9"/>
  <c r="H34" i="9"/>
  <c r="C34" i="9" s="1"/>
  <c r="H35" i="9"/>
  <c r="D35" i="9" s="1"/>
  <c r="H36" i="9"/>
  <c r="C36" i="9" s="1"/>
  <c r="H37" i="9"/>
  <c r="C37" i="9" s="1"/>
  <c r="H38" i="9"/>
  <c r="B38" i="9" s="1"/>
  <c r="H39" i="9"/>
  <c r="D39" i="9" s="1"/>
  <c r="H40" i="9"/>
  <c r="C40" i="9" s="1"/>
  <c r="H41" i="9"/>
  <c r="H42" i="9"/>
  <c r="B42" i="9" s="1"/>
  <c r="F29" i="9"/>
  <c r="D21" i="9"/>
  <c r="B21" i="9"/>
  <c r="C19" i="9"/>
  <c r="F34" i="9"/>
  <c r="G34" i="9"/>
  <c r="B34" i="9"/>
  <c r="E34" i="9"/>
  <c r="D34" i="9"/>
  <c r="E26" i="9"/>
  <c r="C26" i="9"/>
  <c r="B26" i="9"/>
  <c r="G26" i="9"/>
  <c r="F26" i="9"/>
  <c r="G18" i="9"/>
  <c r="F18" i="9"/>
  <c r="E18" i="9"/>
  <c r="D18" i="9"/>
  <c r="B18" i="9"/>
  <c r="C18" i="9"/>
  <c r="G36" i="9"/>
  <c r="B33" i="9"/>
  <c r="E33" i="9"/>
  <c r="D33" i="9"/>
  <c r="C33" i="9"/>
  <c r="F33" i="9"/>
  <c r="G33" i="9"/>
  <c r="G25" i="9"/>
  <c r="F25" i="9"/>
  <c r="C25" i="9"/>
  <c r="D25" i="9"/>
  <c r="B25" i="9"/>
  <c r="E25" i="9"/>
  <c r="B17" i="9"/>
  <c r="F17" i="9"/>
  <c r="E17" i="9"/>
  <c r="D17" i="9"/>
  <c r="C42" i="9"/>
  <c r="F42" i="9"/>
  <c r="D42" i="9"/>
  <c r="E42" i="9"/>
  <c r="G42" i="9"/>
  <c r="B41" i="9"/>
  <c r="C41" i="9"/>
  <c r="F41" i="9"/>
  <c r="G41" i="9"/>
  <c r="E41" i="9"/>
  <c r="D41" i="9"/>
  <c r="B24" i="9" l="1"/>
  <c r="F40" i="9"/>
  <c r="D32" i="9"/>
  <c r="C29" i="9"/>
  <c r="F24" i="9"/>
  <c r="G32" i="9"/>
  <c r="D40" i="9"/>
  <c r="B32" i="9"/>
  <c r="G38" i="9"/>
  <c r="F32" i="9"/>
  <c r="E24" i="9"/>
  <c r="B40" i="9"/>
  <c r="E38" i="9"/>
  <c r="G40" i="9"/>
  <c r="G24" i="9"/>
  <c r="C24" i="9"/>
  <c r="E40" i="9"/>
  <c r="C32" i="9"/>
  <c r="F36" i="9"/>
  <c r="G19" i="9"/>
  <c r="F20" i="9"/>
  <c r="F28" i="9"/>
  <c r="E35" i="9"/>
  <c r="D36" i="9"/>
  <c r="G27" i="9"/>
  <c r="C28" i="9"/>
  <c r="G35" i="9"/>
  <c r="B36" i="9"/>
  <c r="F27" i="9"/>
  <c r="D20" i="9"/>
  <c r="G28" i="9"/>
  <c r="B35" i="9"/>
  <c r="E36" i="9"/>
  <c r="D27" i="9"/>
  <c r="B20" i="9"/>
  <c r="D28" i="9"/>
  <c r="F35" i="9"/>
  <c r="B19" i="9"/>
  <c r="C27" i="9"/>
  <c r="F19" i="9"/>
  <c r="E28" i="9"/>
  <c r="C35" i="9"/>
  <c r="E19" i="9"/>
  <c r="E20" i="9"/>
  <c r="B27" i="9"/>
  <c r="G21" i="9"/>
  <c r="B39" i="9"/>
  <c r="B29" i="9"/>
  <c r="B31" i="9"/>
  <c r="C38" i="9"/>
  <c r="G39" i="9"/>
  <c r="D23" i="9"/>
  <c r="F31" i="9"/>
  <c r="C22" i="9"/>
  <c r="G23" i="9"/>
  <c r="E22" i="9"/>
  <c r="B30" i="9"/>
  <c r="C39" i="9"/>
  <c r="E23" i="9"/>
  <c r="D31" i="9"/>
  <c r="D38" i="9"/>
  <c r="G30" i="9"/>
  <c r="F39" i="9"/>
  <c r="G29" i="9"/>
  <c r="C23" i="9"/>
  <c r="E39" i="9"/>
  <c r="F38" i="9"/>
  <c r="E30" i="9"/>
  <c r="D37" i="9"/>
  <c r="D30" i="9"/>
  <c r="E37" i="9"/>
  <c r="G20" i="9"/>
  <c r="C21" i="9"/>
  <c r="C30" i="9"/>
  <c r="F37" i="9"/>
  <c r="E21" i="9"/>
  <c r="F22" i="9"/>
  <c r="G37" i="9"/>
  <c r="F23" i="9"/>
  <c r="C31" i="9"/>
  <c r="E29" i="9"/>
  <c r="B22" i="9"/>
  <c r="B37" i="9"/>
  <c r="G31" i="9"/>
  <c r="G22" i="9"/>
</calcChain>
</file>

<file path=xl/sharedStrings.xml><?xml version="1.0" encoding="utf-8"?>
<sst xmlns="http://schemas.openxmlformats.org/spreadsheetml/2006/main" count="101" uniqueCount="82">
  <si>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</si>
  <si>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</si>
  <si>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</si>
  <si>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</si>
  <si>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</si>
  <si>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</si>
  <si>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</si>
  <si>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</si>
  <si>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</si>
  <si>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</si>
  <si>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</si>
  <si>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</si>
  <si>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</si>
  <si>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</si>
  <si>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</si>
  <si>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</si>
  <si>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</si>
  <si>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</si>
  <si>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</si>
  <si>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</si>
  <si>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</si>
  <si>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</si>
  <si>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</si>
  <si>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</si>
  <si>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</si>
  <si>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</si>
  <si>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</si>
  <si>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</si>
  <si>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</si>
  <si>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</si>
  <si>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</si>
  <si>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</si>
  <si>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</si>
  <si>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</si>
  <si>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</si>
  <si>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</si>
  <si>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</si>
  <si>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</si>
  <si>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</si>
  <si>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</si>
  <si>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</si>
  <si>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</si>
  <si>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</si>
  <si>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</si>
  <si>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</si>
  <si>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</si>
  <si>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</si>
  <si>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</si>
  <si>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</si>
  <si>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</si>
  <si>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</si>
  <si>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2025.05.01</t>
    <phoneticPr fontId="5" type="noConversion"/>
  </si>
  <si>
    <t>2025.05.02</t>
    <phoneticPr fontId="5" type="noConversion"/>
  </si>
  <si>
    <t>2025.05.03</t>
  </si>
  <si>
    <t>2025.05.04</t>
  </si>
  <si>
    <t>2025.05.05</t>
  </si>
  <si>
    <t>2025.05.06</t>
  </si>
  <si>
    <t>2025.05.07</t>
  </si>
  <si>
    <t>2025.05.08</t>
  </si>
  <si>
    <t>2025.05.09</t>
  </si>
  <si>
    <t>2025.05.10</t>
  </si>
  <si>
    <t>2025.05.11</t>
  </si>
  <si>
    <t>2025.05.12</t>
  </si>
  <si>
    <t>2025.05.13</t>
  </si>
  <si>
    <t>2025.05.14</t>
  </si>
  <si>
    <t>2025.05.15</t>
  </si>
  <si>
    <t>2025.05.16</t>
  </si>
  <si>
    <t>2025.05.17</t>
  </si>
  <si>
    <t>2025.05.18</t>
  </si>
  <si>
    <t>2025.05.19</t>
  </si>
  <si>
    <t>2025.05.20</t>
  </si>
  <si>
    <t>2025.05.21</t>
  </si>
  <si>
    <t>2025.05.22</t>
  </si>
  <si>
    <t>2025.05.23</t>
  </si>
  <si>
    <t>2025.05.24</t>
  </si>
  <si>
    <t>2025.05.25</t>
  </si>
  <si>
    <t>2025.05.26</t>
  </si>
  <si>
    <t>2025.05.27</t>
  </si>
  <si>
    <t>2025.05.28</t>
  </si>
  <si>
    <t>2025.05.29</t>
  </si>
  <si>
    <t>2025.05.30</t>
  </si>
  <si>
    <t>2025.05.31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</si>
</sst>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I94"/>
  <sheetViews>
    <sheetView tabSelected="1" view="pageBreakPreview" zoomScale="80" zoomScaleNormal="90" zoomScaleSheetLayoutView="80" workbookViewId="0">
      <pane ySplit="16" topLeftCell="A17" activePane="bottomLeft" state="frozen"/>
      <selection pane="bottomLeft" activeCell="A2" sqref="A2:H2"/>
    </sheetView>
  </sheetViews>
  <sheetFormatPr defaultRowHeight="17.25" customHeight="1" x14ac:dyDescent="0.15"/>
  <cols>
    <col min="1" max="1" width="21.88671875" customWidth="1"/>
    <col min="2" max="2" width="17" style="32" customWidth="1"/>
    <col min="3" max="7" width="17" customWidth="1"/>
    <col min="8" max="8" width="19.6640625" customWidth="1"/>
    <col min="9" max="9" width="7.6640625" hidden="1" customWidth="1"/>
    <col min="10" max="10" width="8.44140625" style="24" hidden="1" customWidth="1"/>
    <col min="11" max="11" width="8.77734375" style="24" customWidth="1"/>
    <col min="12" max="12" width="8.77734375" customWidth="1"/>
    <col min="13" max="13" width="8.77734375" style="24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4" s="24" customFormat="1" ht="41.25" customHeight="1" x14ac:dyDescent="0.15">
      <c r="A1" s="100" t="s">
        <v>1</v>
      </c>
      <c r="B1" s="100"/>
      <c r="C1" s="100"/>
      <c r="D1" s="100"/>
      <c r="E1" s="100"/>
      <c r="F1" s="100"/>
      <c r="G1" s="100"/>
      <c r="H1" s="100"/>
      <c r="I1" s="16" t="s">
        <v>2</v>
      </c>
      <c r="J1" s="25" t="s">
        <v>2</v>
      </c>
      <c r="L1"/>
      <c r="N1"/>
    </row>
    <row r="2" spans="1:14" s="24" customFormat="1" ht="25.5" customHeight="1" x14ac:dyDescent="0.15">
      <c r="A2" s="101">
        <f>IF(MONTH(J7)+2&gt;12,DATE(YEAR(J7)+1,MONTH(J7)-10,DAY(J7)),DATE(YEAR(J7),MONTH(J7)+2,DAY(J7)))</f>
        <v>45778</v>
      </c>
      <c r="B2" s="101"/>
      <c r="C2" s="101"/>
      <c r="D2" s="101"/>
      <c r="E2" s="101"/>
      <c r="F2" s="101"/>
      <c r="G2" s="101"/>
      <c r="H2" s="101"/>
      <c r="I2" s="33"/>
      <c r="L2"/>
      <c r="N2"/>
    </row>
    <row r="3" spans="1:14" s="24" customFormat="1" ht="18.75" customHeight="1" x14ac:dyDescent="0.15">
      <c r="A3" s="87" t="s">
        <v>40</v>
      </c>
      <c r="B3" s="87"/>
      <c r="C3" s="87"/>
      <c r="D3" s="87"/>
      <c r="E3" s="87"/>
      <c r="F3" s="87"/>
      <c r="G3" s="87"/>
      <c r="H3" s="87"/>
      <c r="I3"/>
      <c r="L3"/>
      <c r="N3"/>
    </row>
    <row r="4" spans="1:14" s="24" customFormat="1" ht="18.75" customHeight="1" x14ac:dyDescent="0.15">
      <c r="A4" s="20" t="s">
        <v>3</v>
      </c>
      <c r="B4" s="65" t="s">
        <v>4</v>
      </c>
      <c r="C4" s="65" t="s">
        <v>5</v>
      </c>
      <c r="D4" s="65" t="s">
        <v>6</v>
      </c>
      <c r="E4" s="65" t="s">
        <v>34</v>
      </c>
      <c r="F4" s="65" t="s">
        <v>43</v>
      </c>
      <c r="G4" s="65" t="s">
        <v>50</v>
      </c>
      <c r="H4" s="102" t="s">
        <v>7</v>
      </c>
      <c r="I4" s="1" t="s">
        <v>8</v>
      </c>
      <c r="J4" s="1" t="s">
        <v>9</v>
      </c>
      <c r="L4"/>
      <c r="N4"/>
    </row>
    <row r="5" spans="1:14" s="24" customFormat="1" ht="18.75" customHeight="1" x14ac:dyDescent="0.15">
      <c r="A5" s="46" t="s">
        <v>10</v>
      </c>
      <c r="B5" s="21" t="s">
        <v>11</v>
      </c>
      <c r="C5" s="21" t="s">
        <v>12</v>
      </c>
      <c r="D5" s="21" t="s">
        <v>13</v>
      </c>
      <c r="E5" s="73" t="s">
        <v>35</v>
      </c>
      <c r="F5" s="73" t="s">
        <v>42</v>
      </c>
      <c r="G5" s="73" t="s">
        <v>49</v>
      </c>
      <c r="H5" s="102"/>
      <c r="I5"/>
      <c r="L5"/>
      <c r="N5"/>
    </row>
    <row r="6" spans="1:14" s="24" customFormat="1" ht="27" x14ac:dyDescent="0.15">
      <c r="A6" s="52" t="s">
        <v>14</v>
      </c>
      <c r="B6" s="53"/>
      <c r="C6" s="54">
        <v>325</v>
      </c>
      <c r="D6" s="54">
        <v>54093000</v>
      </c>
      <c r="E6" s="54"/>
      <c r="F6" s="54"/>
      <c r="G6" s="54"/>
      <c r="H6" s="86" t="str">
        <f>CONCATENATE(YEAR(J6) &amp; "년 ", MONTH(J6) &amp;"월 "," : ",I6)</f>
        <v>2025년 2월  : 116.08</v>
      </c>
      <c r="I6" s="78">
        <v>116.08</v>
      </c>
      <c r="J6" s="26">
        <v>45689</v>
      </c>
      <c r="L6"/>
      <c r="N6"/>
    </row>
    <row r="7" spans="1:14" s="24" customFormat="1" ht="27" x14ac:dyDescent="0.15">
      <c r="A7" s="47" t="s">
        <v>15</v>
      </c>
      <c r="B7" s="18"/>
      <c r="C7" s="18"/>
      <c r="D7" s="18"/>
      <c r="E7" s="18"/>
      <c r="F7" s="18"/>
      <c r="G7" s="18"/>
      <c r="H7" s="22" t="str">
        <f>CONCATENATE(YEAR(J7) &amp; "년 ", MONTH(J7) &amp;"월 "," : ",TEXT(I7,"000.00"))</f>
        <v>2025년 3월  : 116.29</v>
      </c>
      <c r="I7" s="78">
        <v>116.29</v>
      </c>
      <c r="J7" s="26">
        <v>45717</v>
      </c>
      <c r="L7"/>
      <c r="N7"/>
    </row>
    <row r="8" spans="1:14" s="24" customFormat="1" ht="27" x14ac:dyDescent="0.15">
      <c r="A8" s="47" t="s">
        <v>16</v>
      </c>
      <c r="B8" s="18">
        <v>109.41</v>
      </c>
      <c r="C8" s="18">
        <v>110.505</v>
      </c>
      <c r="D8" s="18"/>
      <c r="E8" s="18"/>
      <c r="F8" s="18"/>
      <c r="G8" s="18"/>
      <c r="H8" s="23"/>
      <c r="I8"/>
      <c r="L8"/>
      <c r="N8"/>
    </row>
    <row r="9" spans="1:14" s="24" customFormat="1" ht="27" x14ac:dyDescent="0.15">
      <c r="A9" s="34" t="s">
        <v>17</v>
      </c>
      <c r="B9" s="17" t="s">
        <v>0</v>
      </c>
      <c r="C9" s="17" t="s">
        <v>0</v>
      </c>
      <c r="D9" s="17"/>
      <c r="E9" s="17"/>
      <c r="F9" s="17"/>
      <c r="G9" s="17"/>
      <c r="H9" s="36"/>
      <c r="I9" s="8"/>
      <c r="J9" s="27"/>
      <c r="L9"/>
      <c r="N9"/>
    </row>
    <row r="10" spans="1:14" s="24" customFormat="1" ht="27" x14ac:dyDescent="0.15">
      <c r="A10" s="34" t="s">
        <v>18</v>
      </c>
      <c r="B10" s="17">
        <f>ROUND(B8*$D$65/$D$67,5)</f>
        <v>99.682479999999998</v>
      </c>
      <c r="C10" s="17">
        <f>ROUND(C8*$D$65/$D$67,5)</f>
        <v>100.68013000000001</v>
      </c>
      <c r="D10" s="35">
        <v>104.202</v>
      </c>
      <c r="E10" s="35"/>
      <c r="F10" s="35"/>
      <c r="G10" s="35"/>
      <c r="H10" s="36"/>
      <c r="I10"/>
      <c r="L10"/>
      <c r="N10"/>
    </row>
    <row r="11" spans="1:14" s="24" customFormat="1" ht="27" x14ac:dyDescent="0.15">
      <c r="A11" s="47" t="s">
        <v>28</v>
      </c>
      <c r="B11" s="18" t="s">
        <v>32</v>
      </c>
      <c r="C11" s="18" t="s">
        <v>32</v>
      </c>
      <c r="D11" s="18" t="s">
        <v>32</v>
      </c>
      <c r="E11" s="18"/>
      <c r="F11" s="18"/>
      <c r="G11" s="18"/>
      <c r="H11" s="36"/>
      <c r="I11"/>
      <c r="L11"/>
      <c r="N11"/>
    </row>
    <row r="12" spans="1:14" s="24" customFormat="1" ht="27" x14ac:dyDescent="0.15">
      <c r="A12" s="47" t="s">
        <v>29</v>
      </c>
      <c r="B12" s="18">
        <f>ROUND(B10*$D$73/$D$75,5)</f>
        <v>99.663439999999994</v>
      </c>
      <c r="C12" s="18">
        <f>ROUND(C10*$D$73/$D$75,5)</f>
        <v>100.6609</v>
      </c>
      <c r="D12" s="18">
        <f>ROUND(D10*$D$73/$D$75,5)</f>
        <v>104.18210000000001</v>
      </c>
      <c r="E12" s="18">
        <v>105.363</v>
      </c>
      <c r="F12" s="18"/>
      <c r="G12" s="18"/>
      <c r="H12" s="36"/>
      <c r="I12"/>
      <c r="L12"/>
      <c r="N12"/>
    </row>
    <row r="13" spans="1:14" s="24" customFormat="1" ht="27" x14ac:dyDescent="0.15">
      <c r="A13" s="34" t="s">
        <v>36</v>
      </c>
      <c r="B13" s="17" t="s">
        <v>41</v>
      </c>
      <c r="C13" s="17" t="s">
        <v>41</v>
      </c>
      <c r="D13" s="17" t="s">
        <v>41</v>
      </c>
      <c r="E13" s="17" t="s">
        <v>41</v>
      </c>
      <c r="F13" s="17"/>
      <c r="G13" s="17"/>
      <c r="H13" s="36"/>
      <c r="I13" s="8"/>
      <c r="J13" s="27"/>
      <c r="L13"/>
      <c r="N13"/>
    </row>
    <row r="14" spans="1:14" s="24" customFormat="1" ht="27" x14ac:dyDescent="0.15">
      <c r="A14" s="34" t="s">
        <v>37</v>
      </c>
      <c r="B14" s="17">
        <f>ROUND(B12*$D$81/$D$83,5)</f>
        <v>94.616960000000006</v>
      </c>
      <c r="C14" s="17">
        <f>ROUND(C12*$D$81/$D$83,5)</f>
        <v>95.563910000000007</v>
      </c>
      <c r="D14" s="35">
        <f>ROUND(D12*$D$81/$D$83,5)</f>
        <v>98.906819999999996</v>
      </c>
      <c r="E14" s="35">
        <f>ROUND(E12*$D$81/$D$83,5)</f>
        <v>100.02791999999999</v>
      </c>
      <c r="F14" s="35">
        <v>106.297</v>
      </c>
      <c r="G14" s="35"/>
      <c r="H14" s="36"/>
      <c r="I14"/>
      <c r="L14"/>
      <c r="N14"/>
    </row>
    <row r="15" spans="1:14" s="24" customFormat="1" ht="27" x14ac:dyDescent="0.15">
      <c r="A15" s="47" t="s">
        <v>44</v>
      </c>
      <c r="B15" s="18" t="s">
        <v>48</v>
      </c>
      <c r="C15" s="18" t="s">
        <v>48</v>
      </c>
      <c r="D15" s="18" t="s">
        <v>48</v>
      </c>
      <c r="E15" s="18" t="s">
        <v>48</v>
      </c>
      <c r="F15" s="18" t="s">
        <v>48</v>
      </c>
      <c r="G15" s="18"/>
      <c r="H15" s="36"/>
      <c r="I15"/>
      <c r="L15"/>
      <c r="N15"/>
    </row>
    <row r="16" spans="1:14" s="24" customFormat="1" ht="27" x14ac:dyDescent="0.15">
      <c r="A16" s="47" t="s">
        <v>45</v>
      </c>
      <c r="B16" s="18">
        <f>ROUND(B14*$D$89/$D$91,5)</f>
        <v>94.558210000000003</v>
      </c>
      <c r="C16" s="18">
        <f>ROUND(C14*$D$89/$D$91,5)</f>
        <v>95.504570000000001</v>
      </c>
      <c r="D16" s="18">
        <f>ROUND(D14*$D$89/$D$91,5)</f>
        <v>98.845410000000001</v>
      </c>
      <c r="E16" s="18">
        <f>ROUND(E14*$D$89/$D$91,5)</f>
        <v>99.965810000000005</v>
      </c>
      <c r="F16" s="18">
        <f>ROUND(F14*$D$89/$D$91,5)</f>
        <v>106.23099999999999</v>
      </c>
      <c r="G16" s="18">
        <v>113.955</v>
      </c>
      <c r="H16" s="36"/>
      <c r="I16"/>
      <c r="L16"/>
      <c r="N16"/>
    </row>
    <row r="17" spans="1:18" s="24" customFormat="1" ht="18.75" customHeight="1" x14ac:dyDescent="0.15">
      <c r="A17" s="45" t="s">
        <v>51</v>
      </c>
      <c r="B17" s="19">
        <f>ROUND($H17/$B$16,5)</f>
        <v>1.2276</v>
      </c>
      <c r="C17" s="19">
        <f>ROUND($H17/$C$16,5)</f>
        <v>1.2154400000000001</v>
      </c>
      <c r="D17" s="19">
        <f>ROUND($H17/$D$16,5)</f>
        <v>1.1743600000000001</v>
      </c>
      <c r="E17" s="19">
        <f>ROUND($H17/$E$16,5)</f>
        <v>1.1612</v>
      </c>
      <c r="F17" s="19">
        <f>ROUND($H17/$F$16,5)</f>
        <v>1.0927100000000001</v>
      </c>
      <c r="G17" s="19">
        <f>ROUND($H17/$G$16,5)</f>
        <v>1.0186500000000001</v>
      </c>
      <c r="H17" s="37">
        <f>ROUND($I$6+(I17-1)/$I$47*($I$7-$I$6),5)</f>
        <v>116.08</v>
      </c>
      <c r="I17">
        <v>1</v>
      </c>
      <c r="J17" s="28"/>
      <c r="L17"/>
      <c r="N17"/>
      <c r="O17"/>
      <c r="P17"/>
      <c r="Q17"/>
    </row>
    <row r="18" spans="1:18" s="24" customFormat="1" ht="18.75" customHeight="1" x14ac:dyDescent="0.15">
      <c r="A18" s="45" t="s">
        <v>52</v>
      </c>
      <c r="B18" s="19">
        <f t="shared" ref="B18:B47" si="0">ROUND($H18/$B$16,5)</f>
        <v>1.2276800000000001</v>
      </c>
      <c r="C18" s="19">
        <f t="shared" ref="C18:C47" si="1">ROUND($H18/$C$16,5)</f>
        <v>1.2155100000000001</v>
      </c>
      <c r="D18" s="19">
        <f t="shared" ref="D18:D47" si="2">ROUND($H18/$D$16,5)</f>
        <v>1.1744300000000001</v>
      </c>
      <c r="E18" s="19">
        <f t="shared" ref="E18:E47" si="3">ROUND($H18/$E$16,5)</f>
        <v>1.16126</v>
      </c>
      <c r="F18" s="19">
        <f t="shared" ref="F18:F47" si="4">ROUND($H18/$F$16,5)</f>
        <v>1.0927800000000001</v>
      </c>
      <c r="G18" s="19">
        <f t="shared" ref="G18:G47" si="5">ROUND($H18/$G$16,5)</f>
        <v>1.01871</v>
      </c>
      <c r="H18" s="37">
        <f>ROUND($I$6+(I18-1)/$I$47*($I$7-$I$6),5)</f>
        <v>116.08677</v>
      </c>
      <c r="I18">
        <f>I17+1</f>
        <v>2</v>
      </c>
      <c r="J18" s="28"/>
      <c r="L18"/>
      <c r="N18"/>
      <c r="O18"/>
      <c r="P18"/>
      <c r="Q18"/>
      <c r="R18"/>
    </row>
    <row r="19" spans="1:18" ht="18.75" customHeight="1" x14ac:dyDescent="0.15">
      <c r="A19" s="45" t="s">
        <v>53</v>
      </c>
      <c r="B19" s="19">
        <f t="shared" si="0"/>
        <v>1.2277499999999999</v>
      </c>
      <c r="C19" s="19">
        <f t="shared" si="1"/>
        <v>1.2155800000000001</v>
      </c>
      <c r="D19" s="19">
        <f t="shared" si="2"/>
        <v>1.1745000000000001</v>
      </c>
      <c r="E19" s="19">
        <f t="shared" si="3"/>
        <v>1.16133</v>
      </c>
      <c r="F19" s="19">
        <f t="shared" si="4"/>
        <v>1.09284</v>
      </c>
      <c r="G19" s="19">
        <f t="shared" si="5"/>
        <v>1.01877</v>
      </c>
      <c r="H19" s="37">
        <f>ROUND($I$6+(I19-1)/$I$47*($I$7-$I$6),5)</f>
        <v>116.09354999999999</v>
      </c>
      <c r="I19">
        <f t="shared" ref="I19:I47" si="6">I18+1</f>
        <v>3</v>
      </c>
      <c r="J19" s="28"/>
    </row>
    <row r="20" spans="1:18" ht="18.75" customHeight="1" x14ac:dyDescent="0.15">
      <c r="A20" s="45" t="s">
        <v>54</v>
      </c>
      <c r="B20" s="19">
        <f t="shared" si="0"/>
        <v>1.2278199999999999</v>
      </c>
      <c r="C20" s="19">
        <f t="shared" si="1"/>
        <v>1.2156499999999999</v>
      </c>
      <c r="D20" s="19">
        <f t="shared" si="2"/>
        <v>1.17456</v>
      </c>
      <c r="E20" s="19">
        <f t="shared" si="3"/>
        <v>1.1614</v>
      </c>
      <c r="F20" s="19">
        <f t="shared" si="4"/>
        <v>1.0929</v>
      </c>
      <c r="G20" s="19">
        <f t="shared" si="5"/>
        <v>1.0188299999999999</v>
      </c>
      <c r="H20" s="37">
        <f>ROUND($I$6+(I20-1)/$I$47*($I$7-$I$6),5)</f>
        <v>116.10032</v>
      </c>
      <c r="I20">
        <f t="shared" si="6"/>
        <v>4</v>
      </c>
      <c r="J20" s="28"/>
    </row>
    <row r="21" spans="1:18" ht="18.75" customHeight="1" x14ac:dyDescent="0.15">
      <c r="A21" s="45" t="s">
        <v>55</v>
      </c>
      <c r="B21" s="19">
        <f t="shared" si="0"/>
        <v>1.2278899999999999</v>
      </c>
      <c r="C21" s="19">
        <f t="shared" si="1"/>
        <v>1.2157199999999999</v>
      </c>
      <c r="D21" s="19">
        <f t="shared" si="2"/>
        <v>1.1746300000000001</v>
      </c>
      <c r="E21" s="19">
        <f t="shared" si="3"/>
        <v>1.16147</v>
      </c>
      <c r="F21" s="19">
        <f t="shared" si="4"/>
        <v>1.09297</v>
      </c>
      <c r="G21" s="19">
        <f t="shared" si="5"/>
        <v>1.0188900000000001</v>
      </c>
      <c r="H21" s="37">
        <f>ROUND($I$6+(I21-1)/$I$47*($I$7-$I$6),5)</f>
        <v>116.1071</v>
      </c>
      <c r="I21">
        <f t="shared" si="6"/>
        <v>5</v>
      </c>
      <c r="J21" s="28"/>
    </row>
    <row r="22" spans="1:18" ht="18.75" customHeight="1" x14ac:dyDescent="0.15">
      <c r="A22" s="45" t="s">
        <v>56</v>
      </c>
      <c r="B22" s="19">
        <f t="shared" si="0"/>
        <v>1.2279599999999999</v>
      </c>
      <c r="C22" s="19">
        <f t="shared" si="1"/>
        <v>1.2157899999999999</v>
      </c>
      <c r="D22" s="19">
        <f t="shared" si="2"/>
        <v>1.1747000000000001</v>
      </c>
      <c r="E22" s="19">
        <f t="shared" si="3"/>
        <v>1.16154</v>
      </c>
      <c r="F22" s="19">
        <f t="shared" si="4"/>
        <v>1.0930299999999999</v>
      </c>
      <c r="G22" s="19">
        <f t="shared" si="5"/>
        <v>1.01894</v>
      </c>
      <c r="H22" s="37">
        <f>ROUND($I$6+(I22-1)/$I$47*($I$7-$I$6),5)</f>
        <v>116.11387000000001</v>
      </c>
      <c r="I22">
        <f t="shared" si="6"/>
        <v>6</v>
      </c>
      <c r="J22" s="28"/>
    </row>
    <row r="23" spans="1:18" ht="18.75" customHeight="1" x14ac:dyDescent="0.15">
      <c r="A23" s="45" t="s">
        <v>57</v>
      </c>
      <c r="B23" s="19">
        <f t="shared" si="0"/>
        <v>1.22803</v>
      </c>
      <c r="C23" s="19">
        <f t="shared" si="1"/>
        <v>1.2158599999999999</v>
      </c>
      <c r="D23" s="19">
        <f t="shared" si="2"/>
        <v>1.1747700000000001</v>
      </c>
      <c r="E23" s="19">
        <f t="shared" si="3"/>
        <v>1.1616</v>
      </c>
      <c r="F23" s="19">
        <f t="shared" si="4"/>
        <v>1.0931</v>
      </c>
      <c r="G23" s="19">
        <f t="shared" si="5"/>
        <v>1.0189999999999999</v>
      </c>
      <c r="H23" s="37">
        <f>ROUND($I$6+(I23-1)/$I$47*($I$7-$I$6),5)</f>
        <v>116.12065</v>
      </c>
      <c r="I23">
        <f t="shared" si="6"/>
        <v>7</v>
      </c>
      <c r="J23" s="28"/>
    </row>
    <row r="24" spans="1:18" ht="18.75" customHeight="1" x14ac:dyDescent="0.15">
      <c r="A24" s="45" t="s">
        <v>58</v>
      </c>
      <c r="B24" s="19">
        <f t="shared" si="0"/>
        <v>1.22811</v>
      </c>
      <c r="C24" s="19">
        <f t="shared" si="1"/>
        <v>1.21594</v>
      </c>
      <c r="D24" s="19">
        <f t="shared" si="2"/>
        <v>1.1748400000000001</v>
      </c>
      <c r="E24" s="19">
        <f t="shared" si="3"/>
        <v>1.16167</v>
      </c>
      <c r="F24" s="19">
        <f t="shared" si="4"/>
        <v>1.0931599999999999</v>
      </c>
      <c r="G24" s="19">
        <f t="shared" si="5"/>
        <v>1.0190600000000001</v>
      </c>
      <c r="H24" s="37">
        <f>ROUND($I$6+(I24-1)/$I$47*($I$7-$I$6),5)</f>
        <v>116.12742</v>
      </c>
      <c r="I24">
        <f t="shared" si="6"/>
        <v>8</v>
      </c>
      <c r="J24" s="28"/>
      <c r="O24" s="5"/>
      <c r="P24" s="5"/>
      <c r="Q24" s="5"/>
    </row>
    <row r="25" spans="1:18" ht="18.75" customHeight="1" x14ac:dyDescent="0.15">
      <c r="A25" s="45" t="s">
        <v>59</v>
      </c>
      <c r="B25" s="19">
        <f t="shared" si="0"/>
        <v>1.22818</v>
      </c>
      <c r="C25" s="19">
        <f t="shared" si="1"/>
        <v>1.21601</v>
      </c>
      <c r="D25" s="19">
        <f t="shared" si="2"/>
        <v>1.1749099999999999</v>
      </c>
      <c r="E25" s="19">
        <f t="shared" si="3"/>
        <v>1.16174</v>
      </c>
      <c r="F25" s="19">
        <f t="shared" si="4"/>
        <v>1.0932200000000001</v>
      </c>
      <c r="G25" s="19">
        <f t="shared" si="5"/>
        <v>1.01912</v>
      </c>
      <c r="H25" s="37">
        <f>ROUND($I$6+(I25-1)/$I$47*($I$7-$I$6),5)</f>
        <v>116.13419</v>
      </c>
      <c r="I25">
        <f t="shared" si="6"/>
        <v>9</v>
      </c>
      <c r="J25" s="28"/>
      <c r="O25" s="5"/>
      <c r="P25" s="5"/>
      <c r="Q25" s="5"/>
      <c r="R25" s="5"/>
    </row>
    <row r="26" spans="1:18" s="5" customFormat="1" ht="18.75" customHeight="1" x14ac:dyDescent="0.15">
      <c r="A26" s="45" t="s">
        <v>60</v>
      </c>
      <c r="B26" s="19">
        <f t="shared" si="0"/>
        <v>1.2282500000000001</v>
      </c>
      <c r="C26" s="19">
        <f t="shared" si="1"/>
        <v>1.21608</v>
      </c>
      <c r="D26" s="19">
        <f t="shared" si="2"/>
        <v>1.1749799999999999</v>
      </c>
      <c r="E26" s="19">
        <f t="shared" si="3"/>
        <v>1.16181</v>
      </c>
      <c r="F26" s="19">
        <f t="shared" si="4"/>
        <v>1.0932900000000001</v>
      </c>
      <c r="G26" s="19">
        <f t="shared" si="5"/>
        <v>1.01918</v>
      </c>
      <c r="H26" s="37">
        <f>ROUND($I$6+(I26-1)/$I$47*($I$7-$I$6),5)</f>
        <v>116.14097</v>
      </c>
      <c r="I26">
        <f t="shared" si="6"/>
        <v>10</v>
      </c>
      <c r="J26" s="28"/>
      <c r="K26" s="24"/>
      <c r="M26" s="29"/>
    </row>
    <row r="27" spans="1:18" s="5" customFormat="1" ht="18.75" customHeight="1" x14ac:dyDescent="0.15">
      <c r="A27" s="45" t="s">
        <v>61</v>
      </c>
      <c r="B27" s="19">
        <f t="shared" si="0"/>
        <v>1.2283200000000001</v>
      </c>
      <c r="C27" s="19">
        <f t="shared" si="1"/>
        <v>1.2161500000000001</v>
      </c>
      <c r="D27" s="19">
        <f t="shared" si="2"/>
        <v>1.1750400000000001</v>
      </c>
      <c r="E27" s="19">
        <f t="shared" si="3"/>
        <v>1.16187</v>
      </c>
      <c r="F27" s="19">
        <f t="shared" si="4"/>
        <v>1.09335</v>
      </c>
      <c r="G27" s="19">
        <f t="shared" si="5"/>
        <v>1.0192399999999999</v>
      </c>
      <c r="H27" s="37">
        <f>ROUND($I$6+(I27-1)/$I$47*($I$7-$I$6),5)</f>
        <v>116.14774</v>
      </c>
      <c r="I27">
        <f t="shared" si="6"/>
        <v>11</v>
      </c>
      <c r="J27" s="28"/>
      <c r="K27" s="24"/>
      <c r="M27" s="29"/>
    </row>
    <row r="28" spans="1:18" s="5" customFormat="1" ht="18.75" customHeight="1" x14ac:dyDescent="0.15">
      <c r="A28" s="45" t="s">
        <v>62</v>
      </c>
      <c r="B28" s="19">
        <f t="shared" si="0"/>
        <v>1.2283900000000001</v>
      </c>
      <c r="C28" s="19">
        <f t="shared" si="1"/>
        <v>1.2162200000000001</v>
      </c>
      <c r="D28" s="19">
        <f t="shared" si="2"/>
        <v>1.1751100000000001</v>
      </c>
      <c r="E28" s="19">
        <f t="shared" si="3"/>
        <v>1.16194</v>
      </c>
      <c r="F28" s="19">
        <f t="shared" si="4"/>
        <v>1.09341</v>
      </c>
      <c r="G28" s="19">
        <f t="shared" si="5"/>
        <v>1.0193000000000001</v>
      </c>
      <c r="H28" s="37">
        <f>ROUND($I$6+(I28-1)/$I$47*($I$7-$I$6),5)</f>
        <v>116.15452000000001</v>
      </c>
      <c r="I28">
        <f t="shared" si="6"/>
        <v>12</v>
      </c>
      <c r="J28" s="28"/>
      <c r="K28" s="24"/>
      <c r="M28" s="29"/>
    </row>
    <row r="29" spans="1:18" s="5" customFormat="1" ht="18.75" customHeight="1" x14ac:dyDescent="0.15">
      <c r="A29" s="45" t="s">
        <v>63</v>
      </c>
      <c r="B29" s="19">
        <f t="shared" si="0"/>
        <v>1.2284600000000001</v>
      </c>
      <c r="C29" s="19">
        <f t="shared" si="1"/>
        <v>1.2162900000000001</v>
      </c>
      <c r="D29" s="19">
        <f t="shared" si="2"/>
        <v>1.1751799999999999</v>
      </c>
      <c r="E29" s="19">
        <f t="shared" si="3"/>
        <v>1.16201</v>
      </c>
      <c r="F29" s="19">
        <f t="shared" si="4"/>
        <v>1.09348</v>
      </c>
      <c r="G29" s="19">
        <f t="shared" si="5"/>
        <v>1.01936</v>
      </c>
      <c r="H29" s="37">
        <f>ROUND($I$6+(I29-1)/$I$47*($I$7-$I$6),5)</f>
        <v>116.16128999999999</v>
      </c>
      <c r="I29">
        <f t="shared" si="6"/>
        <v>13</v>
      </c>
      <c r="J29" s="28"/>
      <c r="K29" s="24"/>
      <c r="M29" s="29"/>
    </row>
    <row r="30" spans="1:18" s="5" customFormat="1" ht="18.75" customHeight="1" x14ac:dyDescent="0.15">
      <c r="A30" s="45" t="s">
        <v>64</v>
      </c>
      <c r="B30" s="19">
        <f t="shared" si="0"/>
        <v>1.2285299999999999</v>
      </c>
      <c r="C30" s="19">
        <f t="shared" si="1"/>
        <v>1.2163600000000001</v>
      </c>
      <c r="D30" s="19">
        <f t="shared" si="2"/>
        <v>1.1752499999999999</v>
      </c>
      <c r="E30" s="19">
        <f t="shared" si="3"/>
        <v>1.16208</v>
      </c>
      <c r="F30" s="19">
        <f t="shared" si="4"/>
        <v>1.09354</v>
      </c>
      <c r="G30" s="19">
        <f t="shared" si="5"/>
        <v>1.01942</v>
      </c>
      <c r="H30" s="37">
        <f>ROUND($I$6+(I30-1)/$I$47*($I$7-$I$6),5)</f>
        <v>116.16806</v>
      </c>
      <c r="I30">
        <f t="shared" si="6"/>
        <v>14</v>
      </c>
      <c r="J30" s="28"/>
      <c r="K30" s="24"/>
      <c r="M30" s="29"/>
    </row>
    <row r="31" spans="1:18" s="5" customFormat="1" ht="18.75" customHeight="1" x14ac:dyDescent="0.15">
      <c r="A31" s="45" t="s">
        <v>65</v>
      </c>
      <c r="B31" s="19">
        <f t="shared" si="0"/>
        <v>1.22861</v>
      </c>
      <c r="C31" s="19">
        <f t="shared" si="1"/>
        <v>1.2164299999999999</v>
      </c>
      <c r="D31" s="19">
        <f t="shared" si="2"/>
        <v>1.1753199999999999</v>
      </c>
      <c r="E31" s="19">
        <f t="shared" si="3"/>
        <v>1.16215</v>
      </c>
      <c r="F31" s="19">
        <f t="shared" si="4"/>
        <v>1.09361</v>
      </c>
      <c r="G31" s="19">
        <f t="shared" si="5"/>
        <v>1.0194799999999999</v>
      </c>
      <c r="H31" s="37">
        <f>ROUND($I$6+(I31-1)/$I$47*($I$7-$I$6),5)</f>
        <v>116.17484</v>
      </c>
      <c r="I31">
        <f t="shared" si="6"/>
        <v>15</v>
      </c>
      <c r="J31" s="28"/>
      <c r="K31" s="24"/>
      <c r="M31" s="29"/>
    </row>
    <row r="32" spans="1:18" s="5" customFormat="1" ht="18.75" customHeight="1" x14ac:dyDescent="0.15">
      <c r="A32" s="45" t="s">
        <v>66</v>
      </c>
      <c r="B32" s="19">
        <f t="shared" si="0"/>
        <v>1.22868</v>
      </c>
      <c r="C32" s="19">
        <f t="shared" si="1"/>
        <v>1.2164999999999999</v>
      </c>
      <c r="D32" s="19">
        <f t="shared" si="2"/>
        <v>1.1753899999999999</v>
      </c>
      <c r="E32" s="19">
        <f t="shared" si="3"/>
        <v>1.16221</v>
      </c>
      <c r="F32" s="19">
        <f t="shared" si="4"/>
        <v>1.0936699999999999</v>
      </c>
      <c r="G32" s="19">
        <f t="shared" si="5"/>
        <v>1.0195399999999999</v>
      </c>
      <c r="H32" s="37">
        <f>ROUND($I$6+(I32-1)/$I$47*($I$7-$I$6),5)</f>
        <v>116.18161000000001</v>
      </c>
      <c r="I32">
        <f t="shared" si="6"/>
        <v>16</v>
      </c>
      <c r="J32" s="28"/>
      <c r="K32" s="24"/>
      <c r="M32" s="29"/>
    </row>
    <row r="33" spans="1:18" s="5" customFormat="1" ht="18.75" customHeight="1" x14ac:dyDescent="0.15">
      <c r="A33" s="45" t="s">
        <v>67</v>
      </c>
      <c r="B33" s="19">
        <f t="shared" si="0"/>
        <v>1.22875</v>
      </c>
      <c r="C33" s="19">
        <f t="shared" si="1"/>
        <v>1.2165699999999999</v>
      </c>
      <c r="D33" s="19">
        <f t="shared" si="2"/>
        <v>1.1754599999999999</v>
      </c>
      <c r="E33" s="19">
        <f t="shared" si="3"/>
        <v>1.16228</v>
      </c>
      <c r="F33" s="19">
        <f t="shared" si="4"/>
        <v>1.0937300000000001</v>
      </c>
      <c r="G33" s="19">
        <f t="shared" si="5"/>
        <v>1.0196000000000001</v>
      </c>
      <c r="H33" s="37">
        <f>ROUND($I$6+(I33-1)/$I$47*($I$7-$I$6),5)</f>
        <v>116.18839</v>
      </c>
      <c r="I33">
        <f t="shared" si="6"/>
        <v>17</v>
      </c>
      <c r="J33" s="28"/>
      <c r="K33" s="24"/>
      <c r="M33" s="29"/>
      <c r="O33"/>
      <c r="P33"/>
      <c r="Q33"/>
    </row>
    <row r="34" spans="1:18" s="5" customFormat="1" ht="18.75" customHeight="1" x14ac:dyDescent="0.15">
      <c r="A34" s="45" t="s">
        <v>68</v>
      </c>
      <c r="B34" s="19">
        <f t="shared" si="0"/>
        <v>1.22882</v>
      </c>
      <c r="C34" s="19">
        <f t="shared" si="1"/>
        <v>1.21665</v>
      </c>
      <c r="D34" s="19">
        <f t="shared" si="2"/>
        <v>1.1755199999999999</v>
      </c>
      <c r="E34" s="19">
        <f t="shared" si="3"/>
        <v>1.16235</v>
      </c>
      <c r="F34" s="19">
        <f t="shared" si="4"/>
        <v>1.0938000000000001</v>
      </c>
      <c r="G34" s="19">
        <f t="shared" si="5"/>
        <v>1.01966</v>
      </c>
      <c r="H34" s="37">
        <f>ROUND($I$6+(I34-1)/$I$47*($I$7-$I$6),5)</f>
        <v>116.19516</v>
      </c>
      <c r="I34">
        <f t="shared" si="6"/>
        <v>18</v>
      </c>
      <c r="J34" s="28"/>
      <c r="K34" s="24"/>
      <c r="M34" s="29"/>
      <c r="O34"/>
      <c r="P34"/>
      <c r="Q34"/>
      <c r="R34"/>
    </row>
    <row r="35" spans="1:18" ht="18.75" customHeight="1" x14ac:dyDescent="0.15">
      <c r="A35" s="45" t="s">
        <v>69</v>
      </c>
      <c r="B35" s="19">
        <f t="shared" si="0"/>
        <v>1.22889</v>
      </c>
      <c r="C35" s="19">
        <f t="shared" si="1"/>
        <v>1.21672</v>
      </c>
      <c r="D35" s="19">
        <f t="shared" si="2"/>
        <v>1.1755899999999999</v>
      </c>
      <c r="E35" s="19">
        <f t="shared" si="3"/>
        <v>1.16242</v>
      </c>
      <c r="F35" s="19">
        <f t="shared" si="4"/>
        <v>1.0938600000000001</v>
      </c>
      <c r="G35" s="19">
        <f t="shared" si="5"/>
        <v>1.01972</v>
      </c>
      <c r="H35" s="37">
        <f>ROUND($I$6+(I35-1)/$I$47*($I$7-$I$6),5)</f>
        <v>116.20193999999999</v>
      </c>
      <c r="I35">
        <f t="shared" si="6"/>
        <v>19</v>
      </c>
      <c r="J35" s="28"/>
    </row>
    <row r="36" spans="1:18" ht="18.75" customHeight="1" x14ac:dyDescent="0.15">
      <c r="A36" s="45" t="s">
        <v>70</v>
      </c>
      <c r="B36" s="19">
        <f t="shared" si="0"/>
        <v>1.2289600000000001</v>
      </c>
      <c r="C36" s="19">
        <f t="shared" si="1"/>
        <v>1.21679</v>
      </c>
      <c r="D36" s="19">
        <f t="shared" si="2"/>
        <v>1.1756599999999999</v>
      </c>
      <c r="E36" s="19">
        <f t="shared" si="3"/>
        <v>1.16248</v>
      </c>
      <c r="F36" s="19">
        <f t="shared" si="4"/>
        <v>1.09392</v>
      </c>
      <c r="G36" s="19">
        <f t="shared" si="5"/>
        <v>1.0197799999999999</v>
      </c>
      <c r="H36" s="37">
        <f>ROUND($I$6+(I36-1)/$I$47*($I$7-$I$6),5)</f>
        <v>116.20871</v>
      </c>
      <c r="I36">
        <f t="shared" si="6"/>
        <v>20</v>
      </c>
      <c r="J36" s="28"/>
    </row>
    <row r="37" spans="1:18" ht="18.75" customHeight="1" x14ac:dyDescent="0.15">
      <c r="A37" s="45" t="s">
        <v>71</v>
      </c>
      <c r="B37" s="19">
        <f t="shared" si="0"/>
        <v>1.2290399999999999</v>
      </c>
      <c r="C37" s="19">
        <f t="shared" si="1"/>
        <v>1.2168600000000001</v>
      </c>
      <c r="D37" s="19">
        <f t="shared" si="2"/>
        <v>1.1757299999999999</v>
      </c>
      <c r="E37" s="19">
        <f t="shared" si="3"/>
        <v>1.16255</v>
      </c>
      <c r="F37" s="19">
        <f t="shared" si="4"/>
        <v>1.09399</v>
      </c>
      <c r="G37" s="19">
        <f t="shared" si="5"/>
        <v>1.0198400000000001</v>
      </c>
      <c r="H37" s="37">
        <f>ROUND($I$6+(I37-1)/$I$47*($I$7-$I$6),5)</f>
        <v>116.21548</v>
      </c>
      <c r="I37">
        <f t="shared" si="6"/>
        <v>21</v>
      </c>
      <c r="J37" s="28"/>
    </row>
    <row r="38" spans="1:18" ht="18.75" customHeight="1" x14ac:dyDescent="0.15">
      <c r="A38" s="45" t="s">
        <v>72</v>
      </c>
      <c r="B38" s="19">
        <f t="shared" si="0"/>
        <v>1.2291099999999999</v>
      </c>
      <c r="C38" s="19">
        <f t="shared" si="1"/>
        <v>1.2169300000000001</v>
      </c>
      <c r="D38" s="19">
        <f t="shared" si="2"/>
        <v>1.1758</v>
      </c>
      <c r="E38" s="19">
        <f t="shared" si="3"/>
        <v>1.16262</v>
      </c>
      <c r="F38" s="19">
        <f t="shared" si="4"/>
        <v>1.09405</v>
      </c>
      <c r="G38" s="19">
        <f t="shared" si="5"/>
        <v>1.0199</v>
      </c>
      <c r="H38" s="37">
        <f>ROUND($I$6+(I38-1)/$I$47*($I$7-$I$6),5)</f>
        <v>116.22226000000001</v>
      </c>
      <c r="I38">
        <f t="shared" si="6"/>
        <v>22</v>
      </c>
      <c r="J38" s="28"/>
    </row>
    <row r="39" spans="1:18" ht="18.75" customHeight="1" x14ac:dyDescent="0.15">
      <c r="A39" s="45" t="s">
        <v>73</v>
      </c>
      <c r="B39" s="19">
        <f t="shared" si="0"/>
        <v>1.2291799999999999</v>
      </c>
      <c r="C39" s="19">
        <f t="shared" si="1"/>
        <v>1.2170000000000001</v>
      </c>
      <c r="D39" s="19">
        <f t="shared" si="2"/>
        <v>1.17587</v>
      </c>
      <c r="E39" s="19">
        <f t="shared" si="3"/>
        <v>1.16269</v>
      </c>
      <c r="F39" s="19">
        <f t="shared" si="4"/>
        <v>1.09412</v>
      </c>
      <c r="G39" s="19">
        <f t="shared" si="5"/>
        <v>1.01996</v>
      </c>
      <c r="H39" s="37">
        <f>ROUND($I$6+(I39-1)/$I$47*($I$7-$I$6),5)</f>
        <v>116.22902999999999</v>
      </c>
      <c r="I39">
        <f t="shared" si="6"/>
        <v>23</v>
      </c>
      <c r="J39" s="28"/>
    </row>
    <row r="40" spans="1:18" ht="18.75" customHeight="1" x14ac:dyDescent="0.15">
      <c r="A40" s="45" t="s">
        <v>74</v>
      </c>
      <c r="B40" s="19">
        <f t="shared" si="0"/>
        <v>1.22925</v>
      </c>
      <c r="C40" s="19">
        <f t="shared" si="1"/>
        <v>1.2170700000000001</v>
      </c>
      <c r="D40" s="19">
        <f t="shared" si="2"/>
        <v>1.17594</v>
      </c>
      <c r="E40" s="19">
        <f t="shared" si="3"/>
        <v>1.16276</v>
      </c>
      <c r="F40" s="19">
        <f t="shared" si="4"/>
        <v>1.0941799999999999</v>
      </c>
      <c r="G40" s="19">
        <f t="shared" si="5"/>
        <v>1.0200199999999999</v>
      </c>
      <c r="H40" s="37">
        <f>ROUND($I$6+(I40-1)/$I$47*($I$7-$I$6),5)</f>
        <v>116.23581</v>
      </c>
      <c r="I40">
        <f t="shared" si="6"/>
        <v>24</v>
      </c>
      <c r="J40" s="28"/>
    </row>
    <row r="41" spans="1:18" ht="18.75" customHeight="1" x14ac:dyDescent="0.15">
      <c r="A41" s="45" t="s">
        <v>75</v>
      </c>
      <c r="B41" s="19">
        <f t="shared" si="0"/>
        <v>1.22932</v>
      </c>
      <c r="C41" s="19">
        <f t="shared" si="1"/>
        <v>1.2171400000000001</v>
      </c>
      <c r="D41" s="19">
        <f t="shared" si="2"/>
        <v>1.1759999999999999</v>
      </c>
      <c r="E41" s="19">
        <f t="shared" si="3"/>
        <v>1.16282</v>
      </c>
      <c r="F41" s="19">
        <f t="shared" si="4"/>
        <v>1.0942400000000001</v>
      </c>
      <c r="G41" s="19">
        <f t="shared" si="5"/>
        <v>1.02007</v>
      </c>
      <c r="H41" s="37">
        <f>ROUND($I$6+(I41-1)/$I$47*($I$7-$I$6),5)</f>
        <v>116.24258</v>
      </c>
      <c r="I41">
        <f t="shared" si="6"/>
        <v>25</v>
      </c>
      <c r="J41" s="28"/>
    </row>
    <row r="42" spans="1:18" ht="18.75" customHeight="1" x14ac:dyDescent="0.15">
      <c r="A42" s="45" t="s">
        <v>76</v>
      </c>
      <c r="B42" s="19">
        <f t="shared" si="0"/>
        <v>1.22939</v>
      </c>
      <c r="C42" s="19">
        <f t="shared" si="1"/>
        <v>1.2172099999999999</v>
      </c>
      <c r="D42" s="19">
        <f t="shared" si="2"/>
        <v>1.1760699999999999</v>
      </c>
      <c r="E42" s="19">
        <f t="shared" si="3"/>
        <v>1.16289</v>
      </c>
      <c r="F42" s="19">
        <f t="shared" si="4"/>
        <v>1.0943099999999999</v>
      </c>
      <c r="G42" s="19">
        <f t="shared" si="5"/>
        <v>1.02013</v>
      </c>
      <c r="H42" s="37">
        <f>ROUND($I$6+(I42-1)/$I$47*($I$7-$I$6),5)</f>
        <v>116.24935000000001</v>
      </c>
      <c r="I42">
        <f t="shared" si="6"/>
        <v>26</v>
      </c>
      <c r="J42" s="28"/>
    </row>
    <row r="43" spans="1:18" ht="18.75" customHeight="1" x14ac:dyDescent="0.15">
      <c r="A43" s="45" t="s">
        <v>77</v>
      </c>
      <c r="B43" s="19">
        <f t="shared" si="0"/>
        <v>1.2294700000000001</v>
      </c>
      <c r="C43" s="19">
        <f t="shared" si="1"/>
        <v>1.2172799999999999</v>
      </c>
      <c r="D43" s="19">
        <f t="shared" si="2"/>
        <v>1.17614</v>
      </c>
      <c r="E43" s="19">
        <f t="shared" si="3"/>
        <v>1.16296</v>
      </c>
      <c r="F43" s="19">
        <f t="shared" si="4"/>
        <v>1.0943700000000001</v>
      </c>
      <c r="G43" s="19">
        <f t="shared" si="5"/>
        <v>1.0201899999999999</v>
      </c>
      <c r="H43" s="37">
        <f t="shared" ref="H43:H47" si="7">ROUND($I$6+(I43-1)/$I$47*($I$7-$I$6),5)</f>
        <v>116.25613</v>
      </c>
      <c r="I43">
        <f t="shared" si="6"/>
        <v>27</v>
      </c>
      <c r="J43" s="28"/>
    </row>
    <row r="44" spans="1:18" ht="18.75" customHeight="1" x14ac:dyDescent="0.15">
      <c r="A44" s="45" t="s">
        <v>78</v>
      </c>
      <c r="B44" s="19">
        <f t="shared" si="0"/>
        <v>1.2295400000000001</v>
      </c>
      <c r="C44" s="19">
        <f t="shared" si="1"/>
        <v>1.2173499999999999</v>
      </c>
      <c r="D44" s="19">
        <f t="shared" si="2"/>
        <v>1.17621</v>
      </c>
      <c r="E44" s="19">
        <f t="shared" si="3"/>
        <v>1.16303</v>
      </c>
      <c r="F44" s="19">
        <f t="shared" si="4"/>
        <v>1.09443</v>
      </c>
      <c r="G44" s="19">
        <f t="shared" si="5"/>
        <v>1.0202500000000001</v>
      </c>
      <c r="H44" s="37">
        <f t="shared" si="7"/>
        <v>116.2629</v>
      </c>
      <c r="I44">
        <f t="shared" si="6"/>
        <v>28</v>
      </c>
      <c r="J44" s="28"/>
    </row>
    <row r="45" spans="1:18" ht="18.75" customHeight="1" x14ac:dyDescent="0.15">
      <c r="A45" s="45" t="s">
        <v>79</v>
      </c>
      <c r="B45" s="19">
        <f t="shared" si="0"/>
        <v>1.2296100000000001</v>
      </c>
      <c r="C45" s="19">
        <f t="shared" si="1"/>
        <v>1.21743</v>
      </c>
      <c r="D45" s="19">
        <f t="shared" si="2"/>
        <v>1.17628</v>
      </c>
      <c r="E45" s="19">
        <f t="shared" si="3"/>
        <v>1.16309</v>
      </c>
      <c r="F45" s="19">
        <f t="shared" si="4"/>
        <v>1.0945</v>
      </c>
      <c r="G45" s="19">
        <f t="shared" si="5"/>
        <v>1.0203100000000001</v>
      </c>
      <c r="H45" s="37">
        <f t="shared" si="7"/>
        <v>116.26967999999999</v>
      </c>
      <c r="I45">
        <f t="shared" si="6"/>
        <v>29</v>
      </c>
      <c r="J45" s="28"/>
    </row>
    <row r="46" spans="1:18" ht="18.75" customHeight="1" x14ac:dyDescent="0.15">
      <c r="A46" s="45" t="s">
        <v>80</v>
      </c>
      <c r="B46" s="19">
        <f t="shared" si="0"/>
        <v>1.2296800000000001</v>
      </c>
      <c r="C46" s="19">
        <f t="shared" si="1"/>
        <v>1.2175</v>
      </c>
      <c r="D46" s="19">
        <f t="shared" si="2"/>
        <v>1.17635</v>
      </c>
      <c r="E46" s="19">
        <f t="shared" si="3"/>
        <v>1.16316</v>
      </c>
      <c r="F46" s="19">
        <f t="shared" si="4"/>
        <v>1.09456</v>
      </c>
      <c r="G46" s="19">
        <f t="shared" si="5"/>
        <v>1.02037</v>
      </c>
      <c r="H46" s="37">
        <f t="shared" si="7"/>
        <v>116.27645</v>
      </c>
      <c r="I46">
        <f t="shared" si="6"/>
        <v>30</v>
      </c>
      <c r="J46" s="28"/>
    </row>
    <row r="47" spans="1:18" ht="18.75" customHeight="1" x14ac:dyDescent="0.15">
      <c r="A47" s="45" t="s">
        <v>81</v>
      </c>
      <c r="B47" s="19">
        <f t="shared" si="0"/>
        <v>1.2297499999999999</v>
      </c>
      <c r="C47" s="19">
        <f t="shared" si="1"/>
        <v>1.21757</v>
      </c>
      <c r="D47" s="19">
        <f t="shared" si="2"/>
        <v>1.17642</v>
      </c>
      <c r="E47" s="19">
        <f t="shared" si="3"/>
        <v>1.16323</v>
      </c>
      <c r="F47" s="19">
        <f t="shared" si="4"/>
        <v>1.09463</v>
      </c>
      <c r="G47" s="19">
        <f t="shared" si="5"/>
        <v>1.0204299999999999</v>
      </c>
      <c r="H47" s="37">
        <f t="shared" si="7"/>
        <v>116.28323</v>
      </c>
      <c r="I47">
        <f t="shared" si="6"/>
        <v>31</v>
      </c>
      <c r="J47" s="28"/>
    </row>
    <row r="48" spans="1:18" ht="18.75" customHeight="1" thickBot="1" x14ac:dyDescent="0.2">
      <c r="A48" s="74"/>
      <c r="B48" s="75"/>
      <c r="C48" s="75"/>
      <c r="D48" s="75"/>
      <c r="E48" s="75"/>
      <c r="F48" s="75"/>
      <c r="G48" s="75"/>
      <c r="H48" s="75"/>
    </row>
    <row r="49" spans="1:35" ht="18.75" customHeight="1" x14ac:dyDescent="0.15">
      <c r="A49" s="103" t="s">
        <v>19</v>
      </c>
      <c r="B49" s="105"/>
      <c r="C49" s="105"/>
      <c r="D49" s="55">
        <v>104.7</v>
      </c>
      <c r="E49" s="55"/>
      <c r="F49" s="55"/>
      <c r="G49" s="55"/>
      <c r="H49" s="56"/>
      <c r="I49" s="4"/>
      <c r="J49" s="31"/>
      <c r="K49" s="31"/>
    </row>
    <row r="50" spans="1:35" s="4" customFormat="1" ht="17.25" customHeight="1" x14ac:dyDescent="0.15">
      <c r="A50" s="104"/>
      <c r="B50" s="106"/>
      <c r="C50" s="106"/>
      <c r="D50" s="57" t="s">
        <v>20</v>
      </c>
      <c r="E50" s="57"/>
      <c r="F50" s="57"/>
      <c r="G50" s="57"/>
      <c r="H50" s="58"/>
      <c r="J50" s="31"/>
      <c r="K50" s="31"/>
      <c r="O50" s="2"/>
      <c r="P50" s="2"/>
      <c r="Q50" s="2"/>
      <c r="R50" s="2"/>
      <c r="S50" s="2"/>
      <c r="U50" s="31"/>
      <c r="AC50" s="67"/>
      <c r="AD50" s="67"/>
      <c r="AE50" s="67"/>
      <c r="AF50" s="67"/>
      <c r="AG50" s="67"/>
      <c r="AH50" s="67"/>
      <c r="AI50" s="67"/>
    </row>
    <row r="51" spans="1:35" s="4" customFormat="1" ht="8.25" customHeight="1" x14ac:dyDescent="0.15">
      <c r="A51" s="104"/>
      <c r="B51" s="107"/>
      <c r="C51" s="107"/>
      <c r="D51" s="59">
        <v>122.4</v>
      </c>
      <c r="E51" s="59"/>
      <c r="F51" s="59"/>
      <c r="G51" s="59"/>
      <c r="H51" s="60"/>
      <c r="J51" s="31"/>
      <c r="K51" s="31"/>
      <c r="U51" s="31"/>
      <c r="AC51" s="67"/>
      <c r="AD51" s="67"/>
      <c r="AE51" s="67"/>
      <c r="AF51" s="67"/>
      <c r="AG51" s="67"/>
      <c r="AH51" s="67"/>
      <c r="AI51" s="67"/>
    </row>
    <row r="52" spans="1:35" s="4" customFormat="1" ht="13.5" x14ac:dyDescent="0.15">
      <c r="A52" s="79"/>
      <c r="B52" s="80"/>
      <c r="C52" s="80"/>
      <c r="D52" s="59"/>
      <c r="E52" s="59"/>
      <c r="F52" s="59"/>
      <c r="G52" s="59"/>
      <c r="H52" s="60"/>
      <c r="J52" s="31"/>
      <c r="K52" s="31"/>
      <c r="U52" s="31"/>
      <c r="W52" s="39"/>
      <c r="X52" s="39"/>
      <c r="Y52" s="39"/>
      <c r="AC52" s="67"/>
      <c r="AD52" s="67"/>
      <c r="AE52" s="67"/>
      <c r="AF52" s="67"/>
      <c r="AG52" s="67"/>
      <c r="AH52" s="67"/>
      <c r="AI52" s="67"/>
    </row>
    <row r="53" spans="1:35" s="4" customFormat="1" ht="13.5" customHeight="1" thickBot="1" x14ac:dyDescent="0.2">
      <c r="A53" s="61" t="s">
        <v>21</v>
      </c>
      <c r="B53" s="62"/>
      <c r="C53" s="62"/>
      <c r="D53" s="62"/>
      <c r="E53" s="62"/>
      <c r="F53" s="62"/>
      <c r="G53" s="62"/>
      <c r="H53" s="63"/>
      <c r="J53" s="31"/>
      <c r="K53" s="31"/>
      <c r="L53" s="39"/>
      <c r="M53" s="39"/>
      <c r="U53" s="31"/>
      <c r="W53" s="39"/>
      <c r="X53" s="39"/>
      <c r="Y53" s="39"/>
      <c r="AC53" s="67"/>
      <c r="AD53" s="67"/>
      <c r="AE53" s="67"/>
      <c r="AF53" s="67"/>
      <c r="AG53" s="67"/>
      <c r="AH53" s="67"/>
      <c r="AI53" s="67"/>
    </row>
    <row r="54" spans="1:35" s="4" customFormat="1" ht="13.5" x14ac:dyDescent="0.15">
      <c r="A54" s="38" t="s">
        <v>22</v>
      </c>
      <c r="B54" s="40"/>
      <c r="C54" s="39"/>
      <c r="H54" s="39"/>
      <c r="I54" s="39"/>
      <c r="J54" s="41"/>
      <c r="K54" s="41"/>
      <c r="L54" s="39"/>
      <c r="M54" s="39"/>
      <c r="U54" s="31"/>
      <c r="W54" s="39"/>
      <c r="X54" s="39"/>
      <c r="Y54" s="39"/>
      <c r="Z54" s="39"/>
      <c r="AC54" s="67"/>
      <c r="AD54" s="67"/>
      <c r="AE54" s="67"/>
      <c r="AF54" s="67"/>
      <c r="AG54" s="67"/>
      <c r="AH54" s="67"/>
      <c r="AI54" s="67"/>
    </row>
    <row r="55" spans="1:35" s="39" customFormat="1" ht="14.25" x14ac:dyDescent="0.15">
      <c r="B55" s="44"/>
      <c r="C55" s="41"/>
      <c r="D55" s="4"/>
      <c r="E55" s="4"/>
      <c r="F55" s="4"/>
      <c r="G55" s="4"/>
      <c r="J55" s="41"/>
      <c r="K55" s="41"/>
      <c r="O55" s="4"/>
      <c r="P55" s="4"/>
      <c r="Q55" s="4"/>
      <c r="R55" s="4"/>
      <c r="S55" s="4"/>
      <c r="U55" s="31"/>
      <c r="V55" s="4"/>
      <c r="W55" s="2"/>
      <c r="X55" s="2"/>
      <c r="Y55" s="2"/>
      <c r="AC55" s="68"/>
      <c r="AD55" s="68"/>
      <c r="AE55" s="68"/>
      <c r="AF55" s="68"/>
      <c r="AG55" s="68"/>
      <c r="AH55" s="68"/>
      <c r="AI55" s="68"/>
    </row>
    <row r="56" spans="1:35" s="39" customFormat="1" ht="15" thickBot="1" x14ac:dyDescent="0.2">
      <c r="B56" s="43"/>
      <c r="C56" s="42"/>
      <c r="D56" s="4"/>
      <c r="E56" s="4"/>
      <c r="F56" s="4"/>
      <c r="G56" s="4"/>
      <c r="J56" s="41"/>
      <c r="K56" s="41"/>
      <c r="L56" s="2"/>
      <c r="M56" s="2"/>
      <c r="U56" s="31"/>
      <c r="V56" s="4"/>
      <c r="W56" s="2"/>
      <c r="X56" s="2"/>
      <c r="Y56" s="2"/>
      <c r="Z56" s="2"/>
      <c r="AC56" s="68"/>
      <c r="AD56" s="68"/>
      <c r="AE56" s="68"/>
      <c r="AF56" s="68"/>
      <c r="AG56" s="68"/>
      <c r="AH56" s="68"/>
      <c r="AI56" s="68"/>
    </row>
    <row r="57" spans="1:35" s="39" customFormat="1" ht="14.25" x14ac:dyDescent="0.15">
      <c r="A57" s="90" t="s">
        <v>23</v>
      </c>
      <c r="B57" s="92"/>
      <c r="C57" s="92"/>
      <c r="D57" s="48">
        <v>107.79</v>
      </c>
      <c r="E57" s="48"/>
      <c r="F57" s="48"/>
      <c r="G57" s="48"/>
      <c r="H57" s="6"/>
      <c r="I57" s="2"/>
      <c r="J57" s="30"/>
      <c r="K57" s="30"/>
      <c r="L57" s="2"/>
      <c r="M57" s="2"/>
      <c r="N57" s="2"/>
      <c r="U57" s="31"/>
      <c r="V57" s="4"/>
      <c r="W57" s="2"/>
      <c r="X57" s="2"/>
      <c r="Y57" s="2"/>
      <c r="Z57" s="2"/>
      <c r="AC57" s="68"/>
      <c r="AD57" s="68"/>
      <c r="AE57" s="68"/>
      <c r="AF57" s="68"/>
      <c r="AG57" s="68"/>
      <c r="AH57" s="68"/>
      <c r="AI57" s="68"/>
    </row>
    <row r="58" spans="1:35" s="2" customFormat="1" ht="17.25" customHeight="1" x14ac:dyDescent="0.15">
      <c r="A58" s="91"/>
      <c r="B58" s="93"/>
      <c r="C58" s="93"/>
      <c r="D58" s="49" t="s">
        <v>24</v>
      </c>
      <c r="E58" s="49"/>
      <c r="F58" s="49"/>
      <c r="G58" s="49"/>
      <c r="H58" s="7"/>
      <c r="J58" s="30"/>
      <c r="K58" s="30"/>
      <c r="O58" s="39"/>
      <c r="P58" s="39"/>
      <c r="Q58" s="39"/>
      <c r="R58" s="39"/>
      <c r="S58" s="39"/>
      <c r="U58" s="31"/>
      <c r="V58" s="4"/>
      <c r="AC58" s="66"/>
      <c r="AD58" s="66"/>
      <c r="AE58" s="66"/>
      <c r="AF58" s="66"/>
      <c r="AG58" s="66"/>
      <c r="AH58" s="66"/>
      <c r="AI58" s="66"/>
    </row>
    <row r="59" spans="1:35" s="2" customFormat="1" ht="8.25" customHeight="1" x14ac:dyDescent="0.15">
      <c r="A59" s="91"/>
      <c r="B59" s="94"/>
      <c r="C59" s="94"/>
      <c r="D59" s="50">
        <v>107.5</v>
      </c>
      <c r="E59" s="50"/>
      <c r="F59" s="50"/>
      <c r="G59" s="50"/>
      <c r="H59" s="7"/>
      <c r="J59" s="30"/>
      <c r="K59" s="30"/>
      <c r="U59" s="24"/>
      <c r="V59"/>
      <c r="AC59" s="66"/>
      <c r="AD59" s="66"/>
      <c r="AE59" s="66"/>
      <c r="AF59" s="66"/>
      <c r="AG59" s="66"/>
      <c r="AH59" s="66"/>
      <c r="AI59" s="66"/>
    </row>
    <row r="60" spans="1:35" s="2" customFormat="1" ht="14.25" x14ac:dyDescent="0.15">
      <c r="A60" s="64"/>
      <c r="B60" s="85"/>
      <c r="C60" s="85"/>
      <c r="D60" s="50"/>
      <c r="E60" s="50"/>
      <c r="F60" s="50"/>
      <c r="G60" s="50"/>
      <c r="H60" s="7"/>
      <c r="J60" s="30"/>
      <c r="K60" s="30"/>
      <c r="U60" s="30"/>
      <c r="W60" s="39"/>
      <c r="X60" s="39"/>
      <c r="Y60" s="39"/>
      <c r="AC60" s="66"/>
      <c r="AD60" s="66"/>
      <c r="AE60" s="66"/>
      <c r="AF60" s="66"/>
      <c r="AG60" s="66"/>
      <c r="AH60" s="66"/>
      <c r="AI60" s="66"/>
    </row>
    <row r="61" spans="1:35" s="2" customFormat="1" ht="9.75" customHeight="1" thickBot="1" x14ac:dyDescent="0.2">
      <c r="A61" s="3" t="s">
        <v>25</v>
      </c>
      <c r="B61" s="51"/>
      <c r="C61" s="51"/>
      <c r="D61" s="51"/>
      <c r="E61" s="51"/>
      <c r="F61" s="51"/>
      <c r="G61" s="51"/>
      <c r="H61" s="69"/>
      <c r="I61" s="4"/>
      <c r="J61" s="31"/>
      <c r="K61" s="31"/>
      <c r="L61" s="39"/>
      <c r="M61" s="39"/>
      <c r="U61" s="30"/>
      <c r="W61" s="39"/>
      <c r="X61" s="39"/>
      <c r="Y61" s="39"/>
      <c r="AC61" s="66"/>
      <c r="AD61" s="66"/>
      <c r="AE61" s="66"/>
      <c r="AF61" s="66"/>
      <c r="AG61" s="66"/>
      <c r="AH61" s="66"/>
      <c r="AI61" s="66"/>
    </row>
    <row r="62" spans="1:35" s="4" customFormat="1" ht="14.25" x14ac:dyDescent="0.15">
      <c r="A62" s="38" t="s">
        <v>22</v>
      </c>
      <c r="B62" s="40"/>
      <c r="C62" s="39"/>
      <c r="H62" s="39"/>
      <c r="I62" s="39"/>
      <c r="J62" s="41"/>
      <c r="K62" s="41"/>
      <c r="L62" s="39"/>
      <c r="M62" s="39"/>
      <c r="N62" s="2"/>
      <c r="O62" s="2"/>
      <c r="P62" s="2"/>
      <c r="Q62" s="2"/>
      <c r="R62" s="2"/>
      <c r="S62" s="2"/>
      <c r="U62" s="31"/>
      <c r="AC62" s="67"/>
      <c r="AD62" s="67"/>
      <c r="AE62" s="67"/>
      <c r="AF62" s="67"/>
      <c r="AG62" s="67"/>
      <c r="AH62" s="67"/>
      <c r="AI62" s="67"/>
    </row>
    <row r="63" spans="1:35" s="39" customFormat="1" ht="14.25" x14ac:dyDescent="0.15">
      <c r="B63" s="44"/>
      <c r="C63" s="41"/>
      <c r="D63" s="4"/>
      <c r="E63" s="4"/>
      <c r="F63" s="4"/>
      <c r="G63" s="4"/>
      <c r="J63" s="41"/>
      <c r="K63" s="41"/>
      <c r="L63" s="4"/>
      <c r="M63" s="4"/>
      <c r="N63" s="4"/>
      <c r="O63" s="4"/>
      <c r="P63" s="4"/>
      <c r="Q63" s="4"/>
      <c r="R63" s="4"/>
      <c r="S63" s="4"/>
      <c r="U63" s="30"/>
      <c r="V63" s="2"/>
      <c r="W63" s="4"/>
      <c r="X63" s="4"/>
      <c r="Y63" s="4"/>
      <c r="AC63" s="68"/>
      <c r="AD63" s="68"/>
      <c r="AE63" s="68"/>
      <c r="AF63" s="68"/>
      <c r="AG63" s="68"/>
      <c r="AH63" s="68"/>
      <c r="AI63" s="68"/>
    </row>
    <row r="64" spans="1:35" s="39" customFormat="1" ht="15" thickBot="1" x14ac:dyDescent="0.2">
      <c r="B64" s="43"/>
      <c r="C64" s="42"/>
      <c r="D64" s="4"/>
      <c r="E64" s="4"/>
      <c r="F64" s="4"/>
      <c r="G64" s="4"/>
      <c r="J64" s="41"/>
      <c r="K64" s="41"/>
      <c r="L64" s="4"/>
      <c r="M64" s="4"/>
      <c r="U64" s="30"/>
      <c r="V64" s="2"/>
      <c r="W64" s="4"/>
      <c r="X64" s="4"/>
      <c r="Y64" s="4"/>
      <c r="Z64" s="4"/>
      <c r="AC64" s="68"/>
      <c r="AD64" s="68"/>
      <c r="AE64" s="68"/>
      <c r="AF64" s="68"/>
      <c r="AG64" s="68"/>
      <c r="AH64" s="68"/>
      <c r="AI64" s="68"/>
    </row>
    <row r="65" spans="1:35" s="39" customFormat="1" ht="14.25" x14ac:dyDescent="0.15">
      <c r="A65" s="95" t="s">
        <v>26</v>
      </c>
      <c r="B65" s="97"/>
      <c r="C65" s="97"/>
      <c r="D65" s="82">
        <v>101.45</v>
      </c>
      <c r="E65" s="82"/>
      <c r="F65" s="82"/>
      <c r="G65" s="88"/>
      <c r="H65" s="9"/>
      <c r="I65" s="4"/>
      <c r="J65" s="31"/>
      <c r="K65" s="31"/>
      <c r="L65" s="4"/>
      <c r="M65" s="4"/>
      <c r="N65" s="4"/>
      <c r="U65" s="30"/>
      <c r="V65" s="2"/>
      <c r="W65" s="4"/>
      <c r="X65" s="4"/>
      <c r="Y65" s="4"/>
      <c r="Z65" s="4"/>
      <c r="AC65" s="68"/>
      <c r="AD65" s="68"/>
      <c r="AE65" s="68"/>
      <c r="AF65" s="68"/>
      <c r="AG65" s="68"/>
      <c r="AH65" s="68"/>
      <c r="AI65" s="68"/>
    </row>
    <row r="66" spans="1:35" s="4" customFormat="1" ht="17.25" customHeight="1" x14ac:dyDescent="0.15">
      <c r="A66" s="96"/>
      <c r="B66" s="98"/>
      <c r="C66" s="98"/>
      <c r="D66" s="10" t="s">
        <v>24</v>
      </c>
      <c r="E66" s="10"/>
      <c r="F66" s="10"/>
      <c r="G66" s="10"/>
      <c r="H66" s="11"/>
      <c r="J66" s="31"/>
      <c r="K66" s="31"/>
      <c r="O66" s="39"/>
      <c r="P66" s="39"/>
      <c r="Q66" s="39"/>
      <c r="R66" s="39"/>
      <c r="S66" s="39"/>
      <c r="U66" s="31"/>
      <c r="AC66" s="67"/>
      <c r="AD66" s="67"/>
      <c r="AE66" s="67"/>
      <c r="AF66" s="67"/>
      <c r="AG66" s="67"/>
      <c r="AH66" s="67"/>
      <c r="AI66" s="67"/>
    </row>
    <row r="67" spans="1:35" s="4" customFormat="1" ht="8.25" customHeight="1" x14ac:dyDescent="0.15">
      <c r="A67" s="96"/>
      <c r="B67" s="99"/>
      <c r="C67" s="99"/>
      <c r="D67" s="83">
        <v>111.35</v>
      </c>
      <c r="E67" s="83"/>
      <c r="F67" s="83"/>
      <c r="G67" s="89"/>
      <c r="H67" s="12"/>
      <c r="J67" s="31"/>
      <c r="K67" s="31"/>
      <c r="U67" s="31"/>
      <c r="AC67" s="67"/>
      <c r="AD67" s="67"/>
      <c r="AE67" s="67"/>
      <c r="AF67" s="67"/>
      <c r="AG67" s="67"/>
      <c r="AH67" s="67"/>
      <c r="AI67" s="67"/>
    </row>
    <row r="68" spans="1:35" s="4" customFormat="1" ht="13.5" x14ac:dyDescent="0.15">
      <c r="A68" s="81"/>
      <c r="B68" s="83"/>
      <c r="C68" s="83"/>
      <c r="D68" s="83"/>
      <c r="E68" s="83"/>
      <c r="F68" s="83"/>
      <c r="G68" s="89"/>
      <c r="H68" s="12"/>
      <c r="J68" s="31"/>
      <c r="K68" s="31"/>
      <c r="U68" s="31"/>
      <c r="AC68" s="67"/>
      <c r="AD68" s="67"/>
      <c r="AE68" s="67"/>
      <c r="AF68" s="67"/>
      <c r="AG68" s="67"/>
      <c r="AH68" s="67"/>
      <c r="AI68" s="67"/>
    </row>
    <row r="69" spans="1:35" s="4" customFormat="1" ht="9.75" customHeight="1" thickBot="1" x14ac:dyDescent="0.2">
      <c r="A69" s="13" t="s">
        <v>27</v>
      </c>
      <c r="B69" s="14"/>
      <c r="C69" s="14"/>
      <c r="D69" s="14"/>
      <c r="E69" s="14"/>
      <c r="F69" s="14"/>
      <c r="G69" s="14"/>
      <c r="H69" s="15"/>
      <c r="J69" s="31"/>
      <c r="K69" s="31"/>
      <c r="U69" s="31"/>
      <c r="AC69" s="67"/>
      <c r="AD69" s="67"/>
      <c r="AE69" s="67"/>
      <c r="AF69" s="67"/>
      <c r="AG69" s="67"/>
      <c r="AH69" s="67"/>
      <c r="AI69" s="67"/>
    </row>
    <row r="70" spans="1:35" s="4" customFormat="1" ht="13.5" x14ac:dyDescent="0.15">
      <c r="A70" s="38" t="s">
        <v>22</v>
      </c>
      <c r="B70" s="40"/>
      <c r="C70" s="39"/>
      <c r="D70" s="39"/>
      <c r="E70" s="39"/>
      <c r="F70" s="39"/>
      <c r="G70" s="39"/>
      <c r="H70" s="39"/>
      <c r="I70" s="39"/>
      <c r="J70" s="41"/>
      <c r="K70" s="41"/>
      <c r="U70" s="31"/>
      <c r="AC70" s="67"/>
      <c r="AD70" s="67"/>
      <c r="AE70" s="67"/>
      <c r="AF70" s="67"/>
      <c r="AG70" s="67"/>
      <c r="AH70" s="67"/>
      <c r="AI70" s="67"/>
    </row>
    <row r="71" spans="1:35" s="39" customFormat="1" ht="13.5" x14ac:dyDescent="0.15">
      <c r="B71" s="40"/>
      <c r="J71" s="41"/>
      <c r="K71" s="41"/>
      <c r="L71" s="4"/>
      <c r="M71" s="4"/>
      <c r="N71" s="4"/>
      <c r="O71" s="4"/>
      <c r="P71" s="4"/>
      <c r="Q71" s="4"/>
      <c r="R71" s="4"/>
      <c r="S71" s="4"/>
      <c r="U71" s="31"/>
      <c r="V71" s="4"/>
      <c r="W71"/>
      <c r="X71"/>
      <c r="Y71"/>
      <c r="AC71" s="68"/>
      <c r="AD71" s="68"/>
      <c r="AE71" s="68"/>
      <c r="AF71" s="68"/>
      <c r="AG71" s="68"/>
      <c r="AH71" s="68"/>
      <c r="AI71" s="68"/>
    </row>
    <row r="72" spans="1:35" s="39" customFormat="1" ht="14.25" thickBot="1" x14ac:dyDescent="0.2">
      <c r="B72" s="40"/>
      <c r="J72" s="41"/>
      <c r="K72" s="41"/>
      <c r="L72"/>
      <c r="M72"/>
      <c r="U72" s="31"/>
      <c r="V72" s="4"/>
      <c r="W72"/>
      <c r="X72"/>
      <c r="Y72"/>
      <c r="Z72"/>
      <c r="AC72" s="68"/>
      <c r="AD72" s="68"/>
      <c r="AE72" s="68"/>
      <c r="AF72" s="68"/>
      <c r="AG72" s="68"/>
      <c r="AH72" s="68"/>
      <c r="AI72" s="68"/>
    </row>
    <row r="73" spans="1:35" s="39" customFormat="1" ht="13.5" x14ac:dyDescent="0.15">
      <c r="A73" s="90" t="s">
        <v>30</v>
      </c>
      <c r="B73" s="92"/>
      <c r="C73" s="92"/>
      <c r="D73" s="70">
        <v>104.71</v>
      </c>
      <c r="E73" s="70"/>
      <c r="F73" s="70"/>
      <c r="G73" s="70"/>
      <c r="H73" s="71"/>
      <c r="I73" s="4"/>
      <c r="J73" s="31"/>
      <c r="K73" s="31"/>
      <c r="L73"/>
      <c r="M73"/>
      <c r="N73"/>
      <c r="U73" s="31"/>
      <c r="V73" s="4"/>
      <c r="W73"/>
      <c r="X73"/>
      <c r="Y73"/>
      <c r="Z73"/>
      <c r="AC73" s="68"/>
      <c r="AD73" s="68"/>
      <c r="AE73" s="68"/>
      <c r="AF73" s="68"/>
      <c r="AG73" s="68"/>
      <c r="AH73" s="68"/>
      <c r="AI73" s="68"/>
    </row>
    <row r="74" spans="1:35" s="4" customFormat="1" ht="17.45" customHeight="1" x14ac:dyDescent="0.15">
      <c r="A74" s="91"/>
      <c r="B74" s="93"/>
      <c r="C74" s="93"/>
      <c r="D74" s="49" t="s">
        <v>31</v>
      </c>
      <c r="E74" s="49"/>
      <c r="F74" s="49"/>
      <c r="G74" s="49"/>
      <c r="H74" s="72"/>
      <c r="J74" s="31"/>
      <c r="K74" s="31"/>
      <c r="L74"/>
      <c r="M74"/>
      <c r="N74"/>
      <c r="O74" s="39"/>
      <c r="P74" s="39"/>
      <c r="Q74" s="39"/>
      <c r="R74" s="39"/>
      <c r="S74" s="39"/>
      <c r="AC74" s="67"/>
      <c r="AD74" s="67"/>
      <c r="AE74" s="67"/>
      <c r="AF74" s="67"/>
      <c r="AG74" s="67"/>
      <c r="AH74" s="67"/>
      <c r="AI74" s="67"/>
    </row>
    <row r="75" spans="1:35" s="4" customFormat="1" ht="6.75" customHeight="1" x14ac:dyDescent="0.15">
      <c r="A75" s="91"/>
      <c r="B75" s="94"/>
      <c r="C75" s="94"/>
      <c r="D75" s="50">
        <v>104.73</v>
      </c>
      <c r="E75" s="50"/>
      <c r="F75" s="50"/>
      <c r="G75" s="50"/>
      <c r="H75" s="72"/>
      <c r="J75" s="31"/>
      <c r="K75" s="31"/>
      <c r="AC75" s="67"/>
      <c r="AD75" s="67"/>
      <c r="AE75" s="67"/>
      <c r="AF75" s="67"/>
      <c r="AG75" s="67"/>
      <c r="AH75" s="67"/>
      <c r="AI75" s="67"/>
    </row>
    <row r="76" spans="1:35" s="4" customFormat="1" ht="17.45" customHeight="1" x14ac:dyDescent="0.15">
      <c r="A76" s="84"/>
      <c r="B76" s="85"/>
      <c r="C76" s="85"/>
      <c r="D76" s="50"/>
      <c r="E76" s="50"/>
      <c r="F76" s="50"/>
      <c r="G76" s="50"/>
      <c r="H76" s="72"/>
      <c r="J76" s="31"/>
      <c r="K76" s="31"/>
      <c r="AC76" s="67"/>
      <c r="AD76" s="67"/>
      <c r="AE76" s="67"/>
      <c r="AF76" s="67"/>
      <c r="AG76" s="67"/>
      <c r="AH76" s="67"/>
      <c r="AI76" s="67"/>
    </row>
    <row r="77" spans="1:35" s="4" customFormat="1" ht="7.5" customHeight="1" thickBot="1" x14ac:dyDescent="0.2">
      <c r="A77" s="3" t="s">
        <v>33</v>
      </c>
      <c r="B77" s="51"/>
      <c r="C77" s="51"/>
      <c r="D77" s="51"/>
      <c r="E77" s="51"/>
      <c r="F77" s="51"/>
      <c r="G77" s="51"/>
      <c r="H77" s="69"/>
      <c r="J77" s="31"/>
      <c r="K77" s="31"/>
      <c r="AC77" s="67"/>
      <c r="AD77" s="67"/>
      <c r="AE77" s="67"/>
      <c r="AF77" s="67"/>
      <c r="AG77" s="67"/>
      <c r="AH77" s="67"/>
      <c r="AI77" s="67"/>
    </row>
    <row r="78" spans="1:35" s="4" customFormat="1" ht="13.5" x14ac:dyDescent="0.15">
      <c r="A78" s="38" t="s">
        <v>22</v>
      </c>
      <c r="B78" s="40"/>
      <c r="C78" s="39"/>
      <c r="D78" s="39"/>
      <c r="E78" s="39"/>
      <c r="F78" s="39"/>
      <c r="G78" s="39"/>
      <c r="H78" s="39"/>
      <c r="I78" s="39"/>
      <c r="J78" s="41"/>
      <c r="K78" s="41"/>
      <c r="AC78" s="67"/>
      <c r="AD78" s="67"/>
      <c r="AE78" s="67"/>
      <c r="AF78" s="67"/>
      <c r="AG78" s="67"/>
      <c r="AH78" s="67"/>
      <c r="AI78" s="67"/>
    </row>
    <row r="79" spans="1:35" s="39" customFormat="1" ht="13.5" x14ac:dyDescent="0.15">
      <c r="B79" s="44"/>
      <c r="C79" s="41"/>
      <c r="J79" s="41"/>
      <c r="K79" s="41"/>
      <c r="L79" s="4"/>
      <c r="M79" s="4"/>
      <c r="N79" s="4"/>
      <c r="O79" s="4"/>
      <c r="P79" s="4"/>
      <c r="Q79" s="4"/>
      <c r="R79" s="4"/>
      <c r="S79" s="4"/>
      <c r="AC79" s="68"/>
      <c r="AD79" s="68"/>
      <c r="AE79" s="68"/>
      <c r="AF79" s="68"/>
      <c r="AG79" s="68"/>
      <c r="AH79" s="68"/>
      <c r="AI79" s="68"/>
    </row>
    <row r="80" spans="1:35" s="39" customFormat="1" ht="14.25" thickBot="1" x14ac:dyDescent="0.2">
      <c r="A80"/>
      <c r="B80" s="32"/>
      <c r="C80"/>
      <c r="D80"/>
      <c r="E80"/>
      <c r="F80"/>
      <c r="G80"/>
      <c r="H80"/>
      <c r="I80"/>
      <c r="J80" s="24"/>
      <c r="K80" s="24"/>
      <c r="AC80" s="68"/>
      <c r="AD80" s="68"/>
      <c r="AE80" s="68"/>
      <c r="AF80" s="68"/>
      <c r="AG80" s="68"/>
      <c r="AH80" s="68"/>
      <c r="AI80" s="68"/>
    </row>
    <row r="81" spans="1:35" ht="13.5" x14ac:dyDescent="0.15">
      <c r="A81" s="95" t="s">
        <v>38</v>
      </c>
      <c r="B81" s="97"/>
      <c r="C81" s="97"/>
      <c r="D81" s="77">
        <v>103.87</v>
      </c>
      <c r="E81" s="82"/>
      <c r="F81" s="82"/>
      <c r="G81" s="88"/>
      <c r="H81" s="9"/>
      <c r="I81" s="4"/>
      <c r="J81" s="31"/>
      <c r="K81" s="31"/>
    </row>
    <row r="82" spans="1:35" s="4" customFormat="1" ht="17.25" customHeight="1" x14ac:dyDescent="0.15">
      <c r="A82" s="96"/>
      <c r="B82" s="98"/>
      <c r="C82" s="98"/>
      <c r="D82" s="10" t="s">
        <v>24</v>
      </c>
      <c r="E82" s="10"/>
      <c r="F82" s="10"/>
      <c r="G82" s="10"/>
      <c r="H82" s="11"/>
      <c r="J82" s="31"/>
      <c r="K82" s="31"/>
      <c r="O82" s="39"/>
      <c r="P82" s="39"/>
      <c r="Q82" s="39"/>
      <c r="R82" s="39"/>
      <c r="S82" s="39"/>
      <c r="U82" s="31"/>
      <c r="AC82" s="67"/>
      <c r="AD82" s="67"/>
      <c r="AE82" s="67"/>
      <c r="AF82" s="67"/>
      <c r="AG82" s="67"/>
      <c r="AH82" s="67"/>
      <c r="AI82" s="67"/>
    </row>
    <row r="83" spans="1:35" s="4" customFormat="1" ht="8.25" customHeight="1" x14ac:dyDescent="0.15">
      <c r="A83" s="96"/>
      <c r="B83" s="99"/>
      <c r="C83" s="99"/>
      <c r="D83" s="76">
        <v>109.41</v>
      </c>
      <c r="E83" s="83"/>
      <c r="F83" s="83"/>
      <c r="G83" s="89"/>
      <c r="H83" s="12"/>
      <c r="J83" s="31"/>
      <c r="K83" s="31"/>
      <c r="U83" s="31"/>
      <c r="AC83" s="67"/>
      <c r="AD83" s="67"/>
      <c r="AE83" s="67"/>
      <c r="AF83" s="67"/>
      <c r="AG83" s="67"/>
      <c r="AH83" s="67"/>
      <c r="AI83" s="67"/>
    </row>
    <row r="84" spans="1:35" s="4" customFormat="1" ht="13.5" x14ac:dyDescent="0.15">
      <c r="A84" s="81"/>
      <c r="B84" s="83"/>
      <c r="C84" s="83"/>
      <c r="D84" s="83"/>
      <c r="E84" s="83"/>
      <c r="F84" s="83"/>
      <c r="G84" s="89"/>
      <c r="H84" s="12"/>
      <c r="J84" s="31"/>
      <c r="K84" s="31"/>
      <c r="U84" s="31"/>
      <c r="AC84" s="67"/>
      <c r="AD84" s="67"/>
      <c r="AE84" s="67"/>
      <c r="AF84" s="67"/>
      <c r="AG84" s="67"/>
      <c r="AH84" s="67"/>
      <c r="AI84" s="67"/>
    </row>
    <row r="85" spans="1:35" s="4" customFormat="1" ht="9.75" customHeight="1" thickBot="1" x14ac:dyDescent="0.2">
      <c r="A85" s="13" t="s">
        <v>39</v>
      </c>
      <c r="B85" s="14"/>
      <c r="C85" s="14"/>
      <c r="D85" s="14"/>
      <c r="E85" s="14"/>
      <c r="F85" s="14"/>
      <c r="G85" s="14"/>
      <c r="H85" s="15"/>
      <c r="J85" s="31"/>
      <c r="K85" s="31"/>
      <c r="U85" s="31"/>
      <c r="AC85" s="67"/>
      <c r="AD85" s="67"/>
      <c r="AE85" s="67"/>
      <c r="AF85" s="67"/>
      <c r="AG85" s="67"/>
      <c r="AH85" s="67"/>
      <c r="AI85" s="67"/>
    </row>
    <row r="86" spans="1:35" s="4" customFormat="1" ht="13.5" x14ac:dyDescent="0.15">
      <c r="A86" s="38" t="s">
        <v>22</v>
      </c>
      <c r="B86" s="40"/>
      <c r="C86" s="39"/>
      <c r="D86" s="39"/>
      <c r="E86" s="39"/>
      <c r="F86" s="39"/>
      <c r="G86" s="39"/>
      <c r="H86" s="39"/>
      <c r="I86"/>
      <c r="J86" s="24"/>
      <c r="K86" s="24"/>
      <c r="U86" s="31"/>
      <c r="AC86" s="67"/>
      <c r="AD86" s="67"/>
      <c r="AE86" s="67"/>
      <c r="AF86" s="67"/>
      <c r="AG86" s="67"/>
      <c r="AH86" s="67"/>
      <c r="AI86" s="67"/>
    </row>
    <row r="87" spans="1:35" ht="13.5" x14ac:dyDescent="0.15">
      <c r="A87" s="38"/>
      <c r="B87" s="40"/>
      <c r="C87" s="39"/>
      <c r="D87" s="39"/>
      <c r="E87" s="39"/>
      <c r="F87" s="39"/>
      <c r="G87" s="39"/>
      <c r="H87" s="39"/>
    </row>
    <row r="88" spans="1:35" ht="14.25" thickBot="1" x14ac:dyDescent="0.2"/>
    <row r="89" spans="1:35" ht="17.25" customHeight="1" x14ac:dyDescent="0.15">
      <c r="A89" s="90" t="s">
        <v>46</v>
      </c>
      <c r="B89" s="92"/>
      <c r="C89" s="92"/>
      <c r="D89" s="70">
        <v>112.67</v>
      </c>
      <c r="E89" s="70"/>
      <c r="F89" s="70"/>
      <c r="G89" s="70"/>
      <c r="H89" s="71"/>
      <c r="I89" s="4"/>
      <c r="J89" s="31"/>
      <c r="K89" s="31"/>
    </row>
    <row r="90" spans="1:35" s="4" customFormat="1" ht="17.25" customHeight="1" x14ac:dyDescent="0.15">
      <c r="A90" s="91"/>
      <c r="B90" s="93"/>
      <c r="C90" s="93"/>
      <c r="D90" s="49" t="s">
        <v>31</v>
      </c>
      <c r="E90" s="49"/>
      <c r="F90" s="49"/>
      <c r="G90" s="49"/>
      <c r="H90" s="72"/>
      <c r="J90" s="31"/>
      <c r="K90" s="31"/>
      <c r="O90" s="39"/>
      <c r="P90" s="39"/>
      <c r="Q90" s="39"/>
      <c r="R90" s="39"/>
      <c r="S90" s="39"/>
      <c r="U90" s="31"/>
      <c r="AC90" s="67"/>
      <c r="AD90" s="67"/>
      <c r="AE90" s="67"/>
      <c r="AF90" s="67"/>
      <c r="AG90" s="67"/>
      <c r="AH90" s="67"/>
      <c r="AI90" s="67"/>
    </row>
    <row r="91" spans="1:35" s="4" customFormat="1" ht="8.25" customHeight="1" x14ac:dyDescent="0.15">
      <c r="A91" s="91"/>
      <c r="B91" s="94"/>
      <c r="C91" s="94"/>
      <c r="D91" s="50">
        <v>112.74</v>
      </c>
      <c r="E91" s="50"/>
      <c r="F91" s="50"/>
      <c r="G91" s="50"/>
      <c r="H91" s="72"/>
      <c r="J91" s="31"/>
      <c r="K91" s="31"/>
      <c r="U91" s="31"/>
      <c r="AC91" s="67"/>
      <c r="AD91" s="67"/>
      <c r="AE91" s="67"/>
      <c r="AF91" s="67"/>
      <c r="AG91" s="67"/>
      <c r="AH91" s="67"/>
      <c r="AI91" s="67"/>
    </row>
    <row r="92" spans="1:35" s="4" customFormat="1" ht="13.5" x14ac:dyDescent="0.15">
      <c r="A92" s="84"/>
      <c r="B92" s="85"/>
      <c r="C92" s="85"/>
      <c r="D92" s="50"/>
      <c r="E92" s="50"/>
      <c r="F92" s="50"/>
      <c r="G92" s="50"/>
      <c r="H92" s="72"/>
      <c r="J92" s="31"/>
      <c r="K92" s="31"/>
      <c r="U92" s="31"/>
      <c r="AC92" s="67"/>
      <c r="AD92" s="67"/>
      <c r="AE92" s="67"/>
      <c r="AF92" s="67"/>
      <c r="AG92" s="67"/>
      <c r="AH92" s="67"/>
      <c r="AI92" s="67"/>
    </row>
    <row r="93" spans="1:35" s="4" customFormat="1" ht="9.75" customHeight="1" thickBot="1" x14ac:dyDescent="0.2">
      <c r="A93" s="3" t="s">
        <v>47</v>
      </c>
      <c r="B93" s="51"/>
      <c r="C93" s="51"/>
      <c r="D93" s="51"/>
      <c r="E93" s="51"/>
      <c r="F93" s="51"/>
      <c r="G93" s="51"/>
      <c r="H93" s="69"/>
      <c r="J93" s="31"/>
      <c r="K93" s="31"/>
      <c r="U93" s="31"/>
      <c r="AC93" s="67"/>
      <c r="AD93" s="67"/>
      <c r="AE93" s="67"/>
      <c r="AF93" s="67"/>
      <c r="AG93" s="67"/>
      <c r="AH93" s="67"/>
      <c r="AI93" s="67"/>
    </row>
    <row r="94" spans="1:35" s="4" customFormat="1" ht="13.5" x14ac:dyDescent="0.15">
      <c r="A94" s="38" t="s">
        <v>22</v>
      </c>
      <c r="B94" s="32"/>
      <c r="C94"/>
      <c r="D94"/>
      <c r="E94"/>
      <c r="F94"/>
      <c r="G94"/>
      <c r="H94"/>
      <c r="I94"/>
      <c r="J94" s="24"/>
      <c r="K94" s="24"/>
      <c r="U94" s="31"/>
      <c r="AC94" s="67"/>
      <c r="AD94" s="67"/>
      <c r="AE94" s="67"/>
      <c r="AF94" s="67"/>
      <c r="AG94" s="67"/>
      <c r="AH94" s="67"/>
      <c r="AI94" s="67"/>
    </row>
  </sheetData>
  <mergeCells count="27">
    <mergeCell ref="A1:H1"/>
    <mergeCell ref="A2:H2"/>
    <mergeCell ref="H4:H5"/>
    <mergeCell ref="A49:A51"/>
    <mergeCell ref="B49:C49"/>
    <mergeCell ref="B50:C50"/>
    <mergeCell ref="B51:C51"/>
    <mergeCell ref="A57:A59"/>
    <mergeCell ref="B57:C57"/>
    <mergeCell ref="B58:C58"/>
    <mergeCell ref="B59:C59"/>
    <mergeCell ref="A65:A67"/>
    <mergeCell ref="B65:C65"/>
    <mergeCell ref="B66:C66"/>
    <mergeCell ref="B67:C67"/>
    <mergeCell ref="A89:A91"/>
    <mergeCell ref="B89:C89"/>
    <mergeCell ref="B90:C90"/>
    <mergeCell ref="B91:C91"/>
    <mergeCell ref="A73:A75"/>
    <mergeCell ref="B73:C73"/>
    <mergeCell ref="B74:C74"/>
    <mergeCell ref="B75:C75"/>
    <mergeCell ref="A81:A83"/>
    <mergeCell ref="B81:C81"/>
    <mergeCell ref="B82:C82"/>
    <mergeCell ref="B83:C83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5월</vt:lpstr>
      <vt:lpstr>'2025년 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이경준</cp:lastModifiedBy>
  <cp:lastPrinted>2025-04-01T23:38:30Z</cp:lastPrinted>
  <dcterms:created xsi:type="dcterms:W3CDTF">2012-01-02T00:51:16Z</dcterms:created>
  <dcterms:modified xsi:type="dcterms:W3CDTF">2025-04-01T23:45:20Z</dcterms:modified>
</cp:coreProperties>
</file>